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5" yWindow="1080" windowWidth="15705" windowHeight="12315" tabRatio="588" activeTab="0"/>
  </bookViews>
  <sheets>
    <sheet name="Provider Level Data" sheetId="1" r:id="rId1"/>
    <sheet name="STP Level Data" sheetId="2" r:id="rId2"/>
    <sheet name="STP Mapping" sheetId="3" state="hidden" r:id="rId3"/>
    <sheet name="Acute Trust Footprint Data" sheetId="4" r:id="rId4"/>
    <sheet name="Acute Trust Mapping" sheetId="5" state="hidden" r:id="rId5"/>
  </sheet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<sst xmlns="http://schemas.openxmlformats.org/spreadsheetml/2006/main" count="4309" uniqueCount="972">
  <si>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</si>
  <si>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</si>
  <si>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</si>
  <si>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</si>
  <si>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</si>
  <si>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</si>
  <si>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</si>
  <si>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</si>
  <si>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</si>
  <si>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</si>
  <si>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</si>
  <si>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</si>
  <si>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</si>
  <si>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</si>
  <si>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</si>
  <si>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</si>
  <si>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</si>
  <si>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</si>
  <si>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</si>
  <si>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</si>
  <si>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</si>
  <si>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</si>
  <si>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</si>
  <si>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</si>
  <si>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</si>
  <si>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</si>
  <si>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</si>
  <si>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</si>
  <si>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</si>
  <si>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</si>
  <si>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</si>
  <si>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</si>
  <si>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</si>
  <si>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</si>
  <si>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</si>
  <si>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</si>
  <si>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</si>
  <si>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</si>
  <si>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</si>
  <si>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</si>
  <si>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</si>
  <si>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</si>
  <si>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</si>
  <si>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</si>
  <si>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</si>
  <si>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</si>
  <si>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</si>
  <si>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</si>
  <si>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</si>
  <si>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</si>
  <si>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</si>
  <si>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</si>
  <si>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</si>
  <si>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</si>
  <si>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</si>
  <si>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</si>
  <si>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</si>
  <si>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</si>
  <si>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</si>
  <si>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</si>
  <si>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</si>
  <si>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</si>
  <si>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</si>
  <si>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</si>
  <si>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</si>
  <si>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</si>
  <si>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</si>
  <si>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</si>
  <si>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</si>
  <si>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</si>
  <si>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</si>
  <si>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</si>
  <si>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</si>
  <si>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</si>
  <si>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</si>
  <si>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</si>
  <si>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</si>
  <si>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</si>
  <si>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</si>
  <si>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</si>
  <si>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</si>
  <si>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</si>
  <si>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</si>
  <si>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</si>
  <si>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</si>
  <si>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</si>
  <si>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</si>
  <si>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</si>
  <si>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</si>
  <si>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</si>
  <si>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</si>
  <si>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</si>
  <si>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</si>
  <si>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</si>
  <si>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</si>
  <si>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</si>
  <si>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</si>
  <si>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</si>
  <si>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</si>
  <si>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</si>
  <si>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</si>
  <si>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</si>
  <si>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</si>
  <si>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</si>
  <si>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</si>
  <si>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</si>
  <si>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</si>
  <si>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</si>
  <si>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</si>
  <si>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</si>
  <si>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</si>
  <si>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</si>
  <si>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</si>
  <si>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</si>
  <si>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</si>
  <si>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</si>
  <si>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</si>
  <si>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</si>
  <si>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</si>
  <si>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</si>
  <si>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</si>
  <si>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</si>
  <si>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</si>
  <si>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</si>
  <si>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</si>
  <si>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</si>
  <si>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</si>
  <si>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</si>
  <si>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</si>
  <si>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</si>
  <si>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</si>
  <si>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</si>
  <si>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</si>
  <si>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</si>
  <si>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</si>
  <si>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</si>
  <si>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</si>
  <si>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</si>
  <si>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</si>
  <si>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</si>
  <si>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</si>
  <si>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</si>
  <si>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</si>
  <si>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</si>
  <si>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</si>
  <si>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</si>
  <si>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</si>
  <si>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</si>
  <si>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</si>
  <si>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</si>
  <si>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</si>
  <si>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</si>
  <si>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</si>
  <si>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</si>
  <si>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</si>
  <si>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</si>
  <si>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</si>
  <si>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</si>
  <si>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</si>
  <si>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</si>
  <si>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</si>
  <si>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</si>
  <si>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</si>
  <si>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</si>
  <si>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</si>
  <si>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</si>
  <si>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</si>
  <si>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</si>
  <si>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</si>
  <si>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</si>
  <si>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</si>
  <si>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</si>
  <si>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</si>
  <si>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</si>
  <si>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</si>
  <si>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</si>
  <si>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</si>
  <si>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</si>
  <si>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</si>
  <si>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</si>
  <si>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</si>
  <si>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</si>
  <si>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</si>
  <si>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</si>
  <si>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</si>
  <si>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</si>
  <si>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</si>
  <si>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</si>
  <si>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</si>
  <si>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</si>
  <si>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</si>
  <si>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</si>
  <si>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</si>
  <si>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</si>
  <si>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</si>
  <si>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</si>
  <si>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</si>
  <si>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</si>
  <si>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</si>
  <si>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</si>
  <si>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</si>
  <si>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</si>
  <si>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</si>
  <si>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</si>
  <si>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</si>
  <si>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</si>
  <si>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</si>
  <si>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</si>
  <si>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</si>
  <si>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</si>
  <si>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</si>
  <si>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</si>
  <si>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</si>
  <si>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</si>
  <si>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</si>
  <si>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</si>
  <si>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</si>
  <si>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</si>
  <si>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</si>
  <si>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</si>
  <si>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</si>
  <si>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</si>
  <si>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</si>
  <si>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</si>
  <si>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</si>
  <si>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</si>
  <si>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</si>
  <si>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</si>
  <si>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</si>
  <si>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</si>
  <si>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</si>
  <si>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</si>
  <si>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</si>
  <si>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</si>
  <si>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</si>
  <si>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</si>
  <si>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</si>
  <si>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</si>
  <si>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</si>
  <si>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</si>
  <si>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</si>
  <si>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</si>
  <si>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</si>
  <si>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</si>
  <si>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</si>
  <si>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</si>
  <si>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</si>
  <si>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</si>
  <si>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</si>
  <si>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</si>
  <si>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</si>
  <si>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</si>
  <si>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</si>
  <si>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</si>
  <si>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ATQ02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</si>
  <si>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</si>
  <si>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</si>
  <si>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</si>
  <si>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</si>
  <si>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</si>
  <si>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Y03094</t>
  </si>
  <si>
    <t>8J094</t>
  </si>
  <si>
    <t>BASILDON AND THURROCK UNIVERSITY HOSPITALS NHS FOUNDATION TRUST</t>
  </si>
  <si>
    <t>Y02652</t>
  </si>
  <si>
    <t>Y02470</t>
  </si>
  <si>
    <t>RW4</t>
  </si>
  <si>
    <t>AXT02</t>
  </si>
  <si>
    <t>RHQ</t>
  </si>
  <si>
    <t>SOUTH TEES HOSPITALS NHS FOUNDATION TRUST</t>
  </si>
  <si>
    <t>ST HELENS AND KNOWSLEY HOSPITAL SERVICES NHS TRUST</t>
  </si>
  <si>
    <t>WARRINGTON AND HALTON HOSPITALS NHS FOUNDATION TRUST</t>
  </si>
  <si>
    <t>WRIGHTINGTON, WIGAN AND LEIGH NHS FOUNDATION TRUST</t>
  </si>
  <si>
    <t>Y04538</t>
  </si>
  <si>
    <t>BRIGHTON AND SUSSEX UNIVERSITY HOSPITALS NHS TRUST</t>
  </si>
  <si>
    <t>NLT02</t>
  </si>
  <si>
    <t>RJ8</t>
  </si>
  <si>
    <t>DD401</t>
  </si>
  <si>
    <t>MAIDSTONE AND TUNBRIDGE WELLS NHS TRUST</t>
  </si>
  <si>
    <t>L83087</t>
  </si>
  <si>
    <t>Y02666</t>
  </si>
  <si>
    <t>RYF</t>
  </si>
  <si>
    <t>SURREY AND SUSSEX HEALTHCARE NHS TRUST</t>
  </si>
  <si>
    <t>WESTERN SUSSEX HOSPITALS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</si>
  <si>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</si>
  <si>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</si>
  <si>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</si>
  <si>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</si>
  <si>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</si>
  <si>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</si>
  <si>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</si>
  <si>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</si>
  <si>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</si>
  <si>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</si>
  <si>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</si>
  <si>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NTV0b</t>
  </si>
  <si>
    <t>NTV0W</t>
  </si>
  <si>
    <t>Y03007</t>
  </si>
  <si>
    <t>Y02572</t>
  </si>
  <si>
    <t xml:space="preserve">Park Community Practice </t>
  </si>
  <si>
    <t>Y02584</t>
  </si>
  <si>
    <t>NQT5F</t>
  </si>
  <si>
    <t>NNF76</t>
  </si>
  <si>
    <t>C83023</t>
  </si>
  <si>
    <t>Sleaford Medical Group</t>
  </si>
  <si>
    <t>NTV1M</t>
  </si>
  <si>
    <t>Y00751</t>
  </si>
  <si>
    <t>Walk In Centre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</si>
  <si>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</si>
  <si>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</si>
  <si>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</si>
  <si>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</si>
  <si>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</si>
  <si>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</si>
  <si>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</si>
  <si>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</si>
  <si>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</si>
  <si>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</si>
  <si>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</si>
  <si>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</si>
  <si>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</si>
  <si>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</si>
  <si>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</si>
  <si>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</si>
  <si>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The Whittington Hospital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</si>
  <si>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</si>
  <si>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</si>
  <si>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</si>
  <si>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</si>
  <si>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</si>
  <si>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</si>
  <si>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</si>
  <si>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</si>
  <si>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</si>
  <si>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</si>
  <si>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Basildon And Thurrock University Hospitals NHS Foundation Trust</t>
  </si>
  <si>
    <t>Orchard Village Walk-In-Centre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</si>
  <si>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</si>
  <si>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</si>
  <si>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</si>
  <si>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</si>
  <si>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</si>
  <si>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</si>
  <si>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</si>
  <si>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</si>
  <si>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</si>
  <si>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Midlands And East Of England Commissioning Region</t>
  </si>
  <si>
    <t>Assura Vertis Urgent Care Centres (Birmingham)</t>
  </si>
  <si>
    <t>Heart Of England NHS Foundation Trust</t>
  </si>
  <si>
    <t>Badger Ltd</t>
  </si>
  <si>
    <t>Birmingham Wic</t>
  </si>
  <si>
    <t>Sandwell And West Birmingham Hospitals NHS Trust</t>
  </si>
  <si>
    <t>Bedford Hospital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</si>
  <si>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</si>
  <si>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</si>
  <si>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</si>
  <si>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</si>
  <si>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</si>
  <si>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</si>
  <si>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</si>
  <si>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</si>
  <si>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</si>
  <si>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</si>
  <si>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</si>
  <si>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</si>
  <si>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</si>
  <si>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</si>
  <si>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</si>
  <si>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</si>
  <si>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</si>
  <si>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</si>
  <si>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</si>
  <si>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</si>
  <si>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</si>
  <si>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</si>
  <si>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</si>
  <si>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</si>
  <si>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Luton And Dunstable University Hospital NHS Foundation Trust</t>
  </si>
  <si>
    <t>Lincolnshire Community Health Services NHS Trust</t>
  </si>
  <si>
    <t>United Lincolnshire Hospitals NHS Trust</t>
  </si>
  <si>
    <t>Mid Essex Hospital Services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</si>
  <si>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</si>
  <si>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</si>
  <si>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</si>
  <si>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</si>
  <si>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</si>
  <si>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</si>
  <si>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</si>
  <si>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</si>
  <si>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</si>
  <si>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</si>
  <si>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</si>
  <si>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</si>
  <si>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</si>
  <si>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</si>
  <si>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</si>
  <si>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</si>
  <si>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Southend University Hospital NHS Foundation Trust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</si>
  <si>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</si>
  <si>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</si>
  <si>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</si>
  <si>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</si>
  <si>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</si>
  <si>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</si>
  <si>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</si>
  <si>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</si>
  <si>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</si>
  <si>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</si>
  <si>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</si>
  <si>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</si>
  <si>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</si>
  <si>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</si>
  <si>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</si>
  <si>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</si>
  <si>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</si>
  <si>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</si>
  <si>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</si>
  <si>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</si>
  <si>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</si>
  <si>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</si>
  <si>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</si>
  <si>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Aintree University Hospital NHS Foundation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</si>
  <si>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</si>
  <si>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</si>
  <si>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</si>
  <si>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</si>
  <si>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</si>
  <si>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</si>
  <si>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</si>
  <si>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Royal Liverpool And Broadgreen University Hospitals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</si>
  <si>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</si>
  <si>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</si>
  <si>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</si>
  <si>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</si>
  <si>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</si>
  <si>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</si>
  <si>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</si>
  <si>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</si>
  <si>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</si>
  <si>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Park Community Practice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</si>
  <si>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</si>
  <si>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</si>
  <si>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</si>
  <si>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</si>
  <si>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</si>
  <si>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</si>
  <si>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</si>
  <si>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</si>
  <si>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</si>
  <si>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</si>
  <si>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</si>
  <si>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</si>
  <si>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</si>
  <si>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</si>
  <si>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</si>
  <si>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North Cumbria University Hospitals NHS Trust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</si>
  <si>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</si>
  <si>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</si>
  <si>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</si>
  <si>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</si>
  <si>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</si>
  <si>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</si>
  <si>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</si>
  <si>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</si>
  <si>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</si>
  <si>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</si>
  <si>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</si>
  <si>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</si>
  <si>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Bristol Community Health</t>
  </si>
  <si>
    <t>University Hospitals Bristol NHS Foundation Trust</t>
  </si>
  <si>
    <t>Clevedon Hospital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</si>
  <si>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</si>
  <si>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</si>
  <si>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</si>
  <si>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</si>
  <si>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</si>
  <si>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Care Services NHS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</si>
  <si>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</si>
  <si>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</si>
  <si>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</si>
  <si>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</si>
  <si>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</si>
  <si>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</si>
  <si>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</si>
  <si>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</si>
  <si>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</si>
  <si>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</si>
  <si>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</si>
  <si>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</si>
  <si>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</si>
  <si>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</si>
  <si>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</si>
  <si>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</si>
  <si>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</si>
  <si>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</si>
  <si>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</si>
  <si>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</si>
  <si>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</si>
  <si>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Somerset Partnership NHS Foundation Trust</t>
  </si>
  <si>
    <t>Taunton And Somerset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</si>
  <si>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</si>
  <si>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</si>
  <si>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</si>
  <si>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</si>
  <si>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</si>
  <si>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</si>
  <si>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</si>
  <si>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</si>
  <si>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The Royal Bournemouth And Christchurch Hospitals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</si>
  <si>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</si>
  <si>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</si>
  <si>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</si>
  <si>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</si>
  <si>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</si>
  <si>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</si>
  <si>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</si>
  <si>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</si>
  <si>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</si>
  <si>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</si>
  <si>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Poole Hospital NHS Foundation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</si>
  <si>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</si>
  <si>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</si>
  <si>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</si>
  <si>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</si>
  <si>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</si>
  <si>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</si>
  <si>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</si>
  <si>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</si>
  <si>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</si>
  <si>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</si>
  <si>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</si>
  <si>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</si>
  <si>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Weston Area Health NHS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</si>
  <si>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</si>
  <si>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</si>
  <si>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</si>
  <si>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</si>
  <si>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</si>
  <si>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</si>
  <si>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</si>
  <si>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</si>
  <si>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</si>
  <si>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</si>
  <si>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</si>
  <si>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</si>
  <si>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</si>
  <si>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</si>
  <si>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</si>
  <si>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</si>
  <si>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</si>
  <si>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</si>
  <si>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</si>
  <si>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</si>
  <si>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</si>
  <si>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E84069</t>
  </si>
  <si>
    <t>Y02692</t>
  </si>
  <si>
    <t>Y02816</t>
  </si>
  <si>
    <t>Eastbourne Station Health Centre</t>
  </si>
  <si>
    <t>HASTINGS MED P &amp; WALKIN</t>
  </si>
  <si>
    <t>Y03051</t>
  </si>
  <si>
    <t>Percentage of attendances within 4 hours</t>
  </si>
  <si>
    <t>Belmont Health Centre</t>
  </si>
  <si>
    <t>Loughborough Urgent Care Centre</t>
  </si>
  <si>
    <t>East Riding Community Hospital</t>
  </si>
  <si>
    <t>Y02676</t>
  </si>
  <si>
    <t>Y03645</t>
  </si>
  <si>
    <t>MORETON HEALTH MINOR INJURY</t>
  </si>
  <si>
    <t>Y02532</t>
  </si>
  <si>
    <t xml:space="preserve">MIRIAM MINOR EMERGENCY </t>
  </si>
  <si>
    <t>Y02533</t>
  </si>
  <si>
    <t>PARKFIELD (H) MINOR EMERGENCY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</si>
  <si>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</si>
  <si>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</si>
  <si>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</si>
  <si>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</si>
  <si>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</si>
  <si>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</si>
  <si>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</si>
  <si>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</si>
  <si>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</si>
  <si>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</si>
  <si>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BIRMINGHAM CHILDREN'S HOSPITAL NHS FOUNDATION TRUST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</si>
  <si>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</si>
  <si>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</si>
  <si>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</si>
  <si>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</si>
  <si>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</si>
  <si>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</si>
  <si>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</si>
  <si>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</si>
  <si>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</si>
  <si>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</si>
  <si>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RE9</t>
  </si>
  <si>
    <t>South Tyneside NHS Foundation Trust</t>
  </si>
  <si>
    <t>BRENT GP ACCESS UNIT HARNESS-WEMBLEY</t>
  </si>
  <si>
    <t>St Andrews Walk-In Centre</t>
  </si>
  <si>
    <t>NEH06</t>
  </si>
  <si>
    <t>Haverstock Healthcare (Cheshunt Community Hospital)</t>
  </si>
  <si>
    <t>NLO11</t>
  </si>
  <si>
    <t>NLO09</t>
  </si>
  <si>
    <t>NLO10</t>
  </si>
  <si>
    <t>NLO12</t>
  </si>
  <si>
    <t>CITY HOSPITALS SUNDERLAND NHS FOUNDATION TRUST</t>
  </si>
  <si>
    <t>STP Code</t>
  </si>
  <si>
    <t>LONDON COMMISSIONING REGION</t>
  </si>
  <si>
    <t>ROYAL FREE LONDON NHS FOUNDATION TRUST</t>
  </si>
  <si>
    <t>North Central London</t>
  </si>
  <si>
    <t>Bath, Swindon and Wiltshire</t>
  </si>
  <si>
    <t>E54000040</t>
  </si>
  <si>
    <t>ROYAL NATIONAL ORTHOPAEDIC HOSPITAL NHS TRUST</t>
  </si>
  <si>
    <t>Birmingham and Solihull</t>
  </si>
  <si>
    <t>E54000017</t>
  </si>
  <si>
    <t>NORTH MIDDLESEX UNIVERSITY HOSPITAL NHS TRUST</t>
  </si>
  <si>
    <t>Bristol, North Somerset and South Gloucestershire</t>
  </si>
  <si>
    <t>E54000039</t>
  </si>
  <si>
    <t>THE WHITTINGTON HEALTH NHS TRUST</t>
  </si>
  <si>
    <t>Buckinghamshire, Oxfordshire and Berkshire West</t>
  </si>
  <si>
    <t>E54000044</t>
  </si>
  <si>
    <t>MOORFIELDS EYE HOSPITAL NHS FOUNDATION TRUST</t>
  </si>
  <si>
    <t>Cambridgeshire and Peterborough</t>
  </si>
  <si>
    <t>E54000021</t>
  </si>
  <si>
    <t>UNIVERSITY COLLEGE LONDON HOSPITALS NHS FOUNDATION TRUST</t>
  </si>
  <si>
    <t>Cheshire and Merseyside</t>
  </si>
  <si>
    <t>E54000008</t>
  </si>
  <si>
    <t>EDMONTON GP WALK IN CENTRE</t>
  </si>
  <si>
    <t>Cornwall and the Isles of Scilly</t>
  </si>
  <si>
    <t>E54000036</t>
  </si>
  <si>
    <t>THE BARKANTINE PRACTICE</t>
  </si>
  <si>
    <t>North East London</t>
  </si>
  <si>
    <t>Coventry and Warwickshire</t>
  </si>
  <si>
    <t>E54000018</t>
  </si>
  <si>
    <t>BARTS HEALTH NHS TRUST</t>
  </si>
  <si>
    <t>Cumbria and North East</t>
  </si>
  <si>
    <t>E54000049</t>
  </si>
  <si>
    <t>NORTH EAST LONDON NHS FOUNDATION TRUST</t>
  </si>
  <si>
    <t>Derbyshire</t>
  </si>
  <si>
    <t>E54000012</t>
  </si>
  <si>
    <t>BARKING, HAVERING AND REDBRIDGE UNIVERSITY HOSPITALS NHS TRUST</t>
  </si>
  <si>
    <t>Devon</t>
  </si>
  <si>
    <t>E54000037</t>
  </si>
  <si>
    <t>HOMERTON UNIVERSITY HOSPITAL NHS FOUNDATION TRUST</t>
  </si>
  <si>
    <t>Dorset</t>
  </si>
  <si>
    <t>E54000041</t>
  </si>
  <si>
    <t>ORCHARD VILLAGE WALK-IN-CENTRE</t>
  </si>
  <si>
    <t>Frimley Health</t>
  </si>
  <si>
    <t>E54000034</t>
  </si>
  <si>
    <t>ST ANDREWS WALK-IN CENTRE</t>
  </si>
  <si>
    <t>Gloucestershire</t>
  </si>
  <si>
    <t>E54000043</t>
  </si>
  <si>
    <t>HAROLD WOOD WALK IN CENTRE</t>
  </si>
  <si>
    <t>Greater Manchester</t>
  </si>
  <si>
    <t>E54000007</t>
  </si>
  <si>
    <t>THE RIDGEWAY SURGERY</t>
  </si>
  <si>
    <t>North West London</t>
  </si>
  <si>
    <t>Hampshire and the Isle of Wight</t>
  </si>
  <si>
    <t>E54000042</t>
  </si>
  <si>
    <t>BELMONT HEALTH CENTRE</t>
  </si>
  <si>
    <t>Herefordshire and Worcestershire</t>
  </si>
  <si>
    <t>E54000019</t>
  </si>
  <si>
    <t>LONDON NORTH WEST HEALTHCARE NHS TRUST</t>
  </si>
  <si>
    <t>Hertfordshire and West Essex</t>
  </si>
  <si>
    <t>E54000025</t>
  </si>
  <si>
    <t>THE HILLINGDON HOSPITALS NHS FOUNDATION TRUST</t>
  </si>
  <si>
    <t>Humber, Coast and Vale</t>
  </si>
  <si>
    <t>E54000006</t>
  </si>
  <si>
    <t>CHELSEA AND WESTMINSTER HOSPITAL NHS FOUNDATION TRUST</t>
  </si>
  <si>
    <t>Kent &amp; Medway</t>
  </si>
  <si>
    <t>E54000032</t>
  </si>
  <si>
    <t>ROYAL BROMPTON &amp; HAREFIELD NHS FOUNDATION TRUST</t>
  </si>
  <si>
    <t>Lancashire and South Cumbria</t>
  </si>
  <si>
    <t>E54000048</t>
  </si>
  <si>
    <t>IMPERIAL COLLEGE HEALTHCARE NHS TRUST</t>
  </si>
  <si>
    <t>Leicester, Leicestershire and Rutland</t>
  </si>
  <si>
    <t>E54000015</t>
  </si>
  <si>
    <t>CENTRAL LONDON COMMUNITY HEALTHCARE NHS TRUST</t>
  </si>
  <si>
    <t>Lincolnshire</t>
  </si>
  <si>
    <t>E54000013</t>
  </si>
  <si>
    <t>Mid and South Essex</t>
  </si>
  <si>
    <t>E54000026</t>
  </si>
  <si>
    <t xml:space="preserve">THE PINN UNREGISTERED WIC </t>
  </si>
  <si>
    <t>Milton Keynes, Bedfordshire and Luton</t>
  </si>
  <si>
    <t>E54000024</t>
  </si>
  <si>
    <t>BECKENHAM BEACON UCC</t>
  </si>
  <si>
    <t>South East London</t>
  </si>
  <si>
    <t>Norfolk &amp; Waveney</t>
  </si>
  <si>
    <t>E54000022</t>
  </si>
  <si>
    <t>GUY'S AND ST THOMAS' NHS FOUNDATION TRUST</t>
  </si>
  <si>
    <t>E54000028</t>
  </si>
  <si>
    <t>LEWISHAM AND GREENWICH NHS TRUST</t>
  </si>
  <si>
    <t>E54000029</t>
  </si>
  <si>
    <t>KING'S COLLEGE HOSPITAL NHS FOUNDATION TRUST</t>
  </si>
  <si>
    <t>E54000027</t>
  </si>
  <si>
    <t>URGENT CARE CENTRE</t>
  </si>
  <si>
    <t>Northamptonshire</t>
  </si>
  <si>
    <t>E54000020</t>
  </si>
  <si>
    <t>WALDRON - HURLEY UNREGISTERED PRACTICE</t>
  </si>
  <si>
    <t>Nottinghamshire</t>
  </si>
  <si>
    <t>E54000014</t>
  </si>
  <si>
    <t>PURLEY MIU</t>
  </si>
  <si>
    <t>South West London</t>
  </si>
  <si>
    <t>Shropshire and Telford and Wrekin</t>
  </si>
  <si>
    <t>E54000011</t>
  </si>
  <si>
    <t>PARKWAY MIU</t>
  </si>
  <si>
    <t>Somerset</t>
  </si>
  <si>
    <t>E54000038</t>
  </si>
  <si>
    <t>EDRIDGE ROAD COMMUNITY HEALTH CENTRE</t>
  </si>
  <si>
    <t>E54000030</t>
  </si>
  <si>
    <t>KINGSTON HOSPITAL NHS FOUNDATION TRUST</t>
  </si>
  <si>
    <t>E54000031</t>
  </si>
  <si>
    <t>CROYDON HEALTH SERVICES NHS TRUST</t>
  </si>
  <si>
    <t>South Yorkshire and Bassetlaw</t>
  </si>
  <si>
    <t>E54000009</t>
  </si>
  <si>
    <t>ST GEORGE'S UNIVERSITY HOSPITALS NHS FOUNDATION TRUST</t>
  </si>
  <si>
    <t>Staffordshire</t>
  </si>
  <si>
    <t>E54000010</t>
  </si>
  <si>
    <t>EPSOM AND ST HELIER UNIVERSITY HOSPITALS NHS TRUST</t>
  </si>
  <si>
    <t>Suffolk and North East Essex</t>
  </si>
  <si>
    <t>E54000023</t>
  </si>
  <si>
    <t>HOUNSLOW AND RICHMOND COMMUNITY HEALTHCARE NHS TRUST</t>
  </si>
  <si>
    <t>Surrey Heartlands</t>
  </si>
  <si>
    <t>E54000035</t>
  </si>
  <si>
    <t>THE JUNCTION HC - UNREGISTERED PATIENTS</t>
  </si>
  <si>
    <t>Sussex &amp; East Surrey</t>
  </si>
  <si>
    <t>E54000033</t>
  </si>
  <si>
    <t>MIDLANDS AND EAST OF ENGLAND COMMISSIONING REGION</t>
  </si>
  <si>
    <t>BADGER LTD</t>
  </si>
  <si>
    <t>The Black Country</t>
  </si>
  <si>
    <t>E54000016</t>
  </si>
  <si>
    <t>BIRMINGHAM WIC</t>
  </si>
  <si>
    <t>West Yorkshire</t>
  </si>
  <si>
    <t>E54000005</t>
  </si>
  <si>
    <t>ASSURA VERTIS URGENT CARE CENTRES (BIRMINGHAM)</t>
  </si>
  <si>
    <t>GREET GENERAL PRACTICE &amp; URGENT CARE CENTRE</t>
  </si>
  <si>
    <t>BIRMINGHAM WOMEN'S AND CHILDREN'S NHS FOUNDATION TRUST</t>
  </si>
  <si>
    <t>HEART OF ENGLAND NHS FOUNDATION TRUST</t>
  </si>
  <si>
    <t>UNIVERSITY HOSPITALS BIRMINGHAM NHS FOUNDATION TRUST</t>
  </si>
  <si>
    <t>SOUTH BIRMINGHAM GP WALK IN CENTRE</t>
  </si>
  <si>
    <t>ERDINGTON GP HEALTH &amp; WELLBEING WIC</t>
  </si>
  <si>
    <t>PETERBOROUGH AND STAMFORD HOSPITALS NHS FOUNDATION TRUST</t>
  </si>
  <si>
    <t>CAMBRIDGE UNIVERSITY HOSPITALS NHS FOUNDATION TRUST</t>
  </si>
  <si>
    <t>HINCHINGBROOKE HEALTH CARE NHS TRUST</t>
  </si>
  <si>
    <t>SOUTH WARWICKSHIRE NHS FOUNDATION TRUST</t>
  </si>
  <si>
    <t>UNIVERSITY HOSPITALS COVENTRY AND WARWICKSHIRE NHS TRUST</t>
  </si>
  <si>
    <t>GEORGE ELIOT HOSPITAL NHS TRUST</t>
  </si>
  <si>
    <t>COVENTRY AND WARWICKSHIRE PARTNERSHIP NHS TRUST</t>
  </si>
  <si>
    <t>NHS COVENTRY HEALTHCARE &amp; WIC</t>
  </si>
  <si>
    <t>DERBYSHIRE HEALTH UNITED LTD</t>
  </si>
  <si>
    <t>CHESTERFIELD ROYAL HOSPITAL NHS FOUNDATION TRUST</t>
  </si>
  <si>
    <t>DERBY TEACHING HOSPITALS NHS FOUNDATION TRUST</t>
  </si>
  <si>
    <t>DERBYSHIRE COMMUNITY HEALTH SERVICES NHS FOUNDATION TRUST</t>
  </si>
  <si>
    <t>WYE VALLEY NHS TRUST</t>
  </si>
  <si>
    <t>WORCESTERSHIRE ACUTE HOSPITALS NHS TRUST</t>
  </si>
  <si>
    <t>HAVERSTOCK HEALTHCARE (CHESHUNT COMMUNITY HOSPITAL)</t>
  </si>
  <si>
    <t>THE PRINCESS ALEXANDRA HOSPITAL NHS TRUST</t>
  </si>
  <si>
    <t>WEST HERTFORDSHIRE HOSPITALS NHS TRUST</t>
  </si>
  <si>
    <t>EAST AND NORTH HERTFORDSHIRE NHS TRUST</t>
  </si>
  <si>
    <t>HERTFORDSHIRE COMMUNITY NHS TRUST</t>
  </si>
  <si>
    <t>MARKET HARBOROUGH MED.CTR</t>
  </si>
  <si>
    <t>OAKHAM MEDICAL PRACTICE</t>
  </si>
  <si>
    <t>LATHAM HOUSE MEDICAL PRACTICE</t>
  </si>
  <si>
    <t>LOUGHBOROUGH URGENT CARE CENTRE</t>
  </si>
  <si>
    <t>MELTON MOWBRAY URGENT CARE CENTRE</t>
  </si>
  <si>
    <t>OADBY &amp; WIGSTON URGENT CARE CENTRE</t>
  </si>
  <si>
    <t>MARKET HARBOROUGH URGENT CARE CENTRE</t>
  </si>
  <si>
    <t>OAKHAM URGENT CARE CENTRE</t>
  </si>
  <si>
    <t>UNIVERSITY HOSPITALS OF LEICESTER NHS TRUST</t>
  </si>
  <si>
    <t>SSAFA CARE WALK-IN-CENTRE</t>
  </si>
  <si>
    <t>UNITED LINCOLNSHIRE HOSPITALS NHS TRUST</t>
  </si>
  <si>
    <t>LINCOLNSHIRE COMMUNITY HEALTH SERVICES NHS TRUST</t>
  </si>
  <si>
    <t>SOUTHEND UNIVERSITY HOSPITAL NHS FOUNDATION TRUST</t>
  </si>
  <si>
    <t>MID ESSEX HOSPITAL SERVICES NHS TRUST</t>
  </si>
  <si>
    <t>BEDFORD HOSPITAL NHS TRUST</t>
  </si>
  <si>
    <t>LUTON AND DUNSTABLE UNIVERSITY HOSPITAL NHS FOUNDATION TRUST</t>
  </si>
  <si>
    <t>MILTON KEYNES UNIVERSITY HOSPITAL NHS FOUNDATION TRUST</t>
  </si>
  <si>
    <t>PUTNOE MEDICAL CENTRE WALK IN CENTRE</t>
  </si>
  <si>
    <t>NORWICH PRACTICES LTD (CASTLE MALL)</t>
  </si>
  <si>
    <t>THE QUEEN ELIZABETH HOSPITAL, KING'S LYNN, NHS FOUNDATION TRUST</t>
  </si>
  <si>
    <t>JAMES PAGET UNIVERSITY HOSPITALS NHS FOUNDATION TRUST</t>
  </si>
  <si>
    <t>NORFOLK AND NORWICH UNIVERSITY HOSPITALS NHS FOUNDATION TRUST</t>
  </si>
  <si>
    <t>KETTERING GENERAL HOSPITAL NHS FOUNDATION TRUST</t>
  </si>
  <si>
    <t>NORTHAMPTON GENERAL HOSPITAL NHS TRUST</t>
  </si>
  <si>
    <t>CORBY URGENT CARE CENTRE</t>
  </si>
  <si>
    <t>NOTTINGHAM CITYCARE PARTNERSHIP</t>
  </si>
  <si>
    <t>SHERWOOD FOREST HOSPITALS NHS FOUNDATION TRUST</t>
  </si>
  <si>
    <t>NOTTINGHAM UNIVERSITY HOSPITALS NHS TRUST</t>
  </si>
  <si>
    <t>SHROPSHIRE COMMUNITY HEALTH NHS TRUST</t>
  </si>
  <si>
    <t>THE ROBERT JONES AND AGNES HUNT ORTHOPAEDIC HOSPITAL NHS FOUNDATION TRUST</t>
  </si>
  <si>
    <t>SHREWSBURY AND TELFORD HOSPITAL NHS TRUST</t>
  </si>
  <si>
    <t>UNIVERSITY HOSPITALS OF NORTH MIDLANDS NHS TRUST</t>
  </si>
  <si>
    <t>BURTON HOSPITALS NHS FOUNDATION TRUST</t>
  </si>
  <si>
    <t>EAST COAST COMMUNITY HEALTHCARE C.I.C</t>
  </si>
  <si>
    <t>FRYATT HOSPITAL</t>
  </si>
  <si>
    <t>CLACTON HOSPITAL</t>
  </si>
  <si>
    <t>COLCHESTER HOSPITAL UNIVERSITY NHS FOUNDATION TRUST</t>
  </si>
  <si>
    <t>IPSWICH HOSPITAL NHS TRUST</t>
  </si>
  <si>
    <t>WEST SUFFOLK NHS FOUNDATION TRUST</t>
  </si>
  <si>
    <t>WALSALL URGENT CARE CENTRE (COMMUNITY SITE)</t>
  </si>
  <si>
    <t>WALSALL HEALTHCARE NHS TRUST</t>
  </si>
  <si>
    <t>THE ROYAL WOLVERHAMPTON NHS TRUST</t>
  </si>
  <si>
    <t>THE DUDLEY GROUP NHS FOUNDATION TRUST</t>
  </si>
  <si>
    <t>SANDWELL AND WEST BIRMINGHAM HOSPITALS NHS TRUST</t>
  </si>
  <si>
    <t>SUMMERFIELD GP SURG &amp; URGENT CARE CENTRE</t>
  </si>
  <si>
    <t>NORTH OF ENGLAND COMMISSIONING REGION</t>
  </si>
  <si>
    <t>WIRRAL UNIVERSITY TEACHING HOSPITAL NHS FOUNDATION TRUST</t>
  </si>
  <si>
    <t>LIVERPOOL HEART AND CHEST HOSPITAL NHS FOUNDATION TRUST</t>
  </si>
  <si>
    <t>ALDER HEY CHILDREN'S NHS FOUNDATION TRUST</t>
  </si>
  <si>
    <t>MID CHESHIRE HOSPITALS NHS FOUNDATION TRUST</t>
  </si>
  <si>
    <t>AINTREE UNIVERSITY HOSPITAL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</si>
  <si>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</si>
  <si>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</si>
  <si>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</si>
  <si>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</si>
  <si>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ROYAL LIVERPOOL AND BROADGREEN UNIVERSITY HOSPITALS NHS TRUST</t>
  </si>
  <si>
    <t>5 BOROUGHS PARTNERSHIP NHS FOUNDATION TRUST</t>
  </si>
  <si>
    <t>SOUTHPORT AND ORMSKIRK HOSPITAL NHS TRUST</t>
  </si>
  <si>
    <t>MERSEY CARE NHS FOUNDATION TRUST</t>
  </si>
  <si>
    <t>LIVERPOOL COMMUNITY HEALTH NHS TRUST</t>
  </si>
  <si>
    <t>BRIDGEWATER COMMUNITY HEALTHCARE NHS FOUNDATION TRUST</t>
  </si>
  <si>
    <t>WIRRAL COMMUNITY NHS FOUNDATION TRUST</t>
  </si>
  <si>
    <t>WORKINGTON HEALTH LIMITED</t>
  </si>
  <si>
    <t>SUNDERLAND GP OUT OF HOURS</t>
  </si>
  <si>
    <t>SOUTH TYNESIDE NHS FOUNDATION TRUST</t>
  </si>
  <si>
    <t>NORTH CUMBRIA UNIVERSITY HOSPITALS NHS TRUST</t>
  </si>
  <si>
    <t>CUMBRIA PARTNERSHIP NHS FOUNDATION TRUST</t>
  </si>
  <si>
    <t>GATESHEAD HEALTH NHS FOUNDATION TRUST</t>
  </si>
  <si>
    <t>THE NEWCASTLE UPON TYNE HOSPITALS NHS FOUNDATION TRUST</t>
  </si>
  <si>
    <t>NORTHUMBRIA HEALTHCARE NHS FOUNDATION TRUST</t>
  </si>
  <si>
    <t>NORTH TEES AND HARTLEPOOL NHS FOUNDATION TRUST</t>
  </si>
  <si>
    <t>COUNTY DURHAM AND DARLINGTON NHS FOUNDATION TRUST</t>
  </si>
  <si>
    <t>MANCHESTER UNIVERSITY NHS FOUNDATION TRUST</t>
  </si>
  <si>
    <t>THE CHRISTIE NHS FOUNDATION TRUST</t>
  </si>
  <si>
    <t>UNIVERSITY HOSPITAL OF SOUTH MANCHESTER NHS FOUNDATION TRUST</t>
  </si>
  <si>
    <t>SALFORD ROYAL NHS FOUNDATION TRUST</t>
  </si>
  <si>
    <t>BOLTON NHS FOUNDATION TRUST</t>
  </si>
  <si>
    <t>TAMESIDE AND GLOSSOP INTEGRATED CARE NHS FOUNDATION TRUST</t>
  </si>
  <si>
    <t>PENNINE CARE NHS FOUNDATION TRUST</t>
  </si>
  <si>
    <t>CENTRAL MANCHESTER UNIVERSITY HOSPITALS NHS FOUNDATION TRUST</t>
  </si>
  <si>
    <t>PENNINE ACUTE HOSPITALS NHS TRUST</t>
  </si>
  <si>
    <t>STOCKPORT NHS FOUNDATION TRUST</t>
  </si>
  <si>
    <t>LINDLEY HOUSE HEALTH CENTRE</t>
  </si>
  <si>
    <t>BRANSHOLME HEALTH CENTRE</t>
  </si>
  <si>
    <t>FREEDOM CENTRE</t>
  </si>
  <si>
    <t>THE WILBERFORCE HEALTH CENTRE</t>
  </si>
  <si>
    <t>EAST RIDING COMMUNITY HOSPITAL</t>
  </si>
  <si>
    <t>YORK TEACHING HOSPITAL NHS FOUNDATION TRUST</t>
  </si>
  <si>
    <t>NORTHERN LINCOLNSHIRE AND GOOLE NHS FOUNDATION TRUST</t>
  </si>
  <si>
    <t>HUMBER NHS FOUNDATION TRUST</t>
  </si>
  <si>
    <t>HULL AND EAST YORKSHIRE HOSPITALS NHS TRUST</t>
  </si>
  <si>
    <t>SKELMERSDALE WALK IN CENTRE</t>
  </si>
  <si>
    <t>UNIVERSITY HOSPITALS OF MORECAMBE BAY NHS FOUNDATION TRUST</t>
  </si>
  <si>
    <t>BLACKPOOL TEACHING HOSPITALS NHS FOUNDATION TRUST</t>
  </si>
  <si>
    <t>LANCASHIRE TEACHING HOSPITALS NHS FOUNDATION TRUST</t>
  </si>
  <si>
    <t>EAST LANCASHIRE HOSPITALS NHS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</si>
  <si>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</si>
  <si>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</si>
  <si>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</si>
  <si>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</si>
  <si>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DONCASTER AND BASSETLAW TEACHING HOSPITALS NHS FOUNDATION TRUST</t>
  </si>
  <si>
    <t>SHAKESPEARE WALK-IN CENTRE</t>
  </si>
  <si>
    <t>BRADFORD TEACHING HOSPITALS NHS FOUNDATION TRUST</t>
  </si>
  <si>
    <t>HARROGATE AND DISTRICT NHS FOUNDATION TRUST</t>
  </si>
  <si>
    <t>AIREDALE NHS FOUNDATION TRUST</t>
  </si>
  <si>
    <t>LEEDS TEACHING HOSPITALS NHS TRUST</t>
  </si>
  <si>
    <t>CALDERDALE AND HUDDERSFIELD NHS FOUNDATION TRUST</t>
  </si>
  <si>
    <t>MID YORKSHIRE HOSPITALS NHS TRUST</t>
  </si>
  <si>
    <t>SOUTH WEST YORKSHIRE PARTNERSHIP NHS FOUNDATION TRUST</t>
  </si>
  <si>
    <t>LOCAL CARE DIRECT OOH</t>
  </si>
  <si>
    <t>LCD-LEEDS-OOH</t>
  </si>
  <si>
    <t>SOUTH OF ENGLAND COMMISSIONING REGION</t>
  </si>
  <si>
    <t>ROYAL UNITED HOSPITALS BATH NHS FOUNDATION TRUST</t>
  </si>
  <si>
    <t>GREAT WESTERN HOSPITALS NHS FOUNDATION TRUST</t>
  </si>
  <si>
    <t>SALISBURY NHS FOUNDATION TRUST</t>
  </si>
  <si>
    <t>CARFAX HEALTH ENTERPRISE</t>
  </si>
  <si>
    <t>SALISBURY WALK-IN HC</t>
  </si>
  <si>
    <t>CLEVEDON HOSPITAL</t>
  </si>
  <si>
    <t>BRISTOL COMMUNITY HEALTH</t>
  </si>
  <si>
    <t>PAULTON MEMORIAL HOSPITAL</t>
  </si>
  <si>
    <t>YATE WEST GATE CENTRE</t>
  </si>
  <si>
    <t>WESTON AREA HEALTH NHS TRUST</t>
  </si>
  <si>
    <t>UNIVERSITY HOSPITALS BRISTOL NHS FOUNDATION TRUST</t>
  </si>
  <si>
    <t>NORTH BRISTOL NHS TRUST</t>
  </si>
  <si>
    <t>ASSURA READING LLP</t>
  </si>
  <si>
    <t>ROYAL BERKSHIRE NHS FOUNDATION TRUST</t>
  </si>
  <si>
    <t>OXFORD HEALTH NHS FOUNDATION TRUST</t>
  </si>
  <si>
    <t>OXFORD UNIVERSITY HOSPITALS NHS FOUNDATION TRUST</t>
  </si>
  <si>
    <t>BERKSHIRE HEALTHCARE NHS FOUNDATION TRUST</t>
  </si>
  <si>
    <t>BUCKINGHAMSHIRE HEALTHCARE NHS TRUST</t>
  </si>
  <si>
    <t>ROYAL CORNWALL HOSPITALS NHS TRUST</t>
  </si>
  <si>
    <t>CORNWALL PARTNERSHIP NHS FOUNDATION TRUST</t>
  </si>
  <si>
    <t>EXMOUTH MINOR INJURY UNIT</t>
  </si>
  <si>
    <t>OKEHAMPTON MEDICAL CENTRE</t>
  </si>
  <si>
    <t>LIVEWELL SOUTHWEST</t>
  </si>
  <si>
    <t>TORBAY AND SOUTH DEVON NHS FOUNDATION TRUST</t>
  </si>
  <si>
    <t>NORTHERN DEVON HEALTHCARE NHS TRUST</t>
  </si>
  <si>
    <t>ROYAL DEVON AND EXETER NHS FOUNDATION TRUST</t>
  </si>
  <si>
    <t>PLYMOUTH HOSPITALS NHS TRUST</t>
  </si>
  <si>
    <t>SOUTH WESTERN AMBULANCE SERVICE NHS FOUNDATION TRUST</t>
  </si>
  <si>
    <t>DORSET COUNTY HOSPITAL NHS FOUNDATION TRUST</t>
  </si>
  <si>
    <t>POOLE HOSPITAL NHS FOUNDATION TRUST</t>
  </si>
  <si>
    <t>DORSET HEALTHCARE UNIVERSITY NHS FOUNDATION TRUST</t>
  </si>
  <si>
    <t>THE ROYAL BOURNEMOUTH AND CHRISTCHURCH HOSPITALS NHS FOUNDATION TRUST</t>
  </si>
  <si>
    <t>WALK IN CENTRE</t>
  </si>
  <si>
    <t>FRIMLEY HEALTH NHS FOUNDATION TRUST</t>
  </si>
  <si>
    <t>EAST BERKS PRIMARY CARE OOH</t>
  </si>
  <si>
    <t>BRACKNELL URGENT CARE CENTRE WIC</t>
  </si>
  <si>
    <t>TETBURY HOSPITAL TRUST LTD</t>
  </si>
  <si>
    <t>GLOUCESTERSHIRE CARE SERVICES NHS TRUST</t>
  </si>
  <si>
    <t>GLOUCESTERSHIRE HOSPITALS NHS FOUNDATION TRUST</t>
  </si>
  <si>
    <t>SOUTHAMPTON NHS TREATMENT CENTRE</t>
  </si>
  <si>
    <t>ST MARY'S NHS TREATMENT CENTRE</t>
  </si>
  <si>
    <t>ISLE OF WIGHT NHS TRUST</t>
  </si>
  <si>
    <t>UNIVERSITY HOSPITAL SOUTHAMPTON NHS FOUNDATION TRUST</t>
  </si>
  <si>
    <t>PORTSMOUTH HOSPITALS NHS TRUST</t>
  </si>
  <si>
    <t>HAMPSHIRE HOSPITALS NHS FOUNDATION TRUST</t>
  </si>
  <si>
    <t>SOUTHERN HEALTH NHS FOUNDATION TRUST</t>
  </si>
  <si>
    <t>DR JM RIBCHESTER &amp; PARTNERS</t>
  </si>
  <si>
    <t>DARTFORD AND GRAVESHAM NHS TRUST</t>
  </si>
  <si>
    <t>MEDWAY NHS FOUNDATION TRUST</t>
  </si>
  <si>
    <t>EAST KENT HOSPITALS UNIVERSITY NHS FOUNDATION TRUST</t>
  </si>
  <si>
    <t>KENT COMMUNITY HEALTH NHS FOUNDATION TRUST</t>
  </si>
  <si>
    <t>YEOVIL DISTRICT HOSPITAL NHS FOUNDATION TRUST</t>
  </si>
  <si>
    <t>TAUNTON AND SOMERSET NHS FOUNDATION TRUST</t>
  </si>
  <si>
    <t>SOMERSET PARTNERSHIP NHS FOUNDATION TRUST</t>
  </si>
  <si>
    <t>WOKING WALK IN CENTRE</t>
  </si>
  <si>
    <t>WEYBRIDGE WALK IN CENTRE</t>
  </si>
  <si>
    <t>HASLEMERE MINOR INJURIES UNIT</t>
  </si>
  <si>
    <t>ASHFORD WALK-IN-CENTRE</t>
  </si>
  <si>
    <t xml:space="preserve">Woking walk in center </t>
  </si>
  <si>
    <t>ROYAL SURREY COUNTY HOSPITAL NHS FOUNDATION TRUST</t>
  </si>
  <si>
    <t>ASHFORD AND ST PETER'S HOSPITALS NHS FOUNDATION TRUST</t>
  </si>
  <si>
    <t>ASHFORD HEALTH CENTRE</t>
  </si>
  <si>
    <t>SUSSEX COMMUNITY NHS FOUNDATION TRUST</t>
  </si>
  <si>
    <t>QUEEN VICTORIA HOSPITAL NHS FOUNDATION TRUST</t>
  </si>
  <si>
    <t>EAST SUSSEX HEALTHCARE NHS TRUST</t>
  </si>
  <si>
    <t>14th November 2019</t>
  </si>
  <si>
    <t>The Pinn Unregistered Wic</t>
  </si>
  <si>
    <t>Kings Park Surgery</t>
  </si>
  <si>
    <t>Harold Wood Wic</t>
  </si>
  <si>
    <t>Urgent Care Centre (Qms)</t>
  </si>
  <si>
    <t>Dhu Health Care C.I.C</t>
  </si>
  <si>
    <t>Norwich Practices Ltd</t>
  </si>
  <si>
    <t>Miriam Minor Emergency</t>
  </si>
  <si>
    <t>Parkfield (H) Minor Emergency</t>
  </si>
  <si>
    <t>Moreton Health Minor Injury</t>
  </si>
  <si>
    <t>Dr Local Care Direct Ooh</t>
  </si>
  <si>
    <t>First Community Health And Care Cic</t>
  </si>
  <si>
    <t>Hastings Med P &amp; Walkin</t>
  </si>
  <si>
    <t>Brighton Station Health Centre</t>
  </si>
  <si>
    <t>Wiltshire Health &amp; Care</t>
  </si>
  <si>
    <t>Royal National Orthopaedic Hospital NHS Trust</t>
  </si>
  <si>
    <t>Royal Brompton &amp; Harefield NHS Foundation Trust</t>
  </si>
  <si>
    <t>London North West University Healthcare NHS Trust</t>
  </si>
  <si>
    <t>The Robert Jones And Agnes Hunt Orthopaedic Hospital NHS Foundation Trust</t>
  </si>
  <si>
    <t>Coventry And Warwickshire Partnership NHS Trust</t>
  </si>
  <si>
    <t>East Suffolk And North Essex NHS Foundation Trust</t>
  </si>
  <si>
    <t>University Hospitals Of Derby And Burton NHS Foundation Trust</t>
  </si>
  <si>
    <t>South West Yorkshire Partnership NHS Foundation Trust</t>
  </si>
  <si>
    <t>Humber Teaching NHS Foundation Trust</t>
  </si>
  <si>
    <t>Liverpool Heart And Chest Hospital NHS Foundation Trust</t>
  </si>
  <si>
    <t>St Helens And Knowsley Teaching Hospitals NHS Trust</t>
  </si>
  <si>
    <t>Hull University Teaching Hospitals NHS Trust</t>
  </si>
  <si>
    <t>The Walton Centre NHS Foundation Trust</t>
  </si>
  <si>
    <t>The Christie NHS Foundation Trust</t>
  </si>
  <si>
    <t>Dorset Healthcare University NHS Foundation Trust</t>
  </si>
  <si>
    <t>University Hospitals Plymouth NHS Trust</t>
  </si>
  <si>
    <t>Cornwall Partnership NHS Foundation Trust</t>
  </si>
  <si>
    <t>NHS England London</t>
  </si>
  <si>
    <t xml:space="preserve">NHS England Midlands And East </t>
  </si>
  <si>
    <t xml:space="preserve">NHS England North </t>
  </si>
  <si>
    <t xml:space="preserve">NHS England South East </t>
  </si>
  <si>
    <t xml:space="preserve">NHS England South West </t>
  </si>
  <si>
    <t>March 2019</t>
  </si>
  <si>
    <t>11th April 2019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</si>
</sst>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7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Border="1" applyAlignment="1">
      <alignment vertical="top"/>
    </xf>
    <xf numFmtId="0" fontId="43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7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4" fontId="2" fillId="33" borderId="11" xfId="57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4" xfId="0" applyNumberFormat="1" applyFont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6" xfId="0" applyNumberFormat="1" applyFont="1" applyFill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5"/>
  <sheetViews>
    <sheetView showGridLines="0" tabSelected="1" zoomScale="90" zoomScaleNormal="90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9.140625" style="12" customWidth="1"/>
  </cols>
  <sheetData>
    <row r="1" spans="5:28" s="59" customFormat="1" ht="18" customHeight="1">
      <c r="E1" s="59">
        <v>4</v>
      </c>
      <c r="F1" s="59">
        <v>5</v>
      </c>
      <c r="G1" s="59">
        <v>6</v>
      </c>
      <c r="M1" s="59">
        <v>7</v>
      </c>
      <c r="N1" s="59">
        <v>8</v>
      </c>
      <c r="O1" s="59">
        <v>9</v>
      </c>
      <c r="U1" s="59">
        <v>12</v>
      </c>
      <c r="V1" s="59">
        <v>13</v>
      </c>
      <c r="W1" s="59">
        <v>14</v>
      </c>
      <c r="Y1" s="59">
        <v>15</v>
      </c>
      <c r="AA1" s="59">
        <v>10</v>
      </c>
      <c r="AB1" s="59">
        <v>11</v>
      </c>
    </row>
    <row r="2" spans="2:13" s="3" customFormat="1" ht="19.5" customHeight="1">
      <c r="B2" s="5" t="s">
        <v>0</v>
      </c>
      <c r="C2" s="77" t="s">
        <v>308</v>
      </c>
      <c r="D2" s="77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77"/>
      <c r="D3" s="77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255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970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577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971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 t="s">
        <v>933</v>
      </c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572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8" s="3" customFormat="1" ht="15">
      <c r="B14" s="15" t="s">
        <v>536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79" t="s">
        <v>14</v>
      </c>
      <c r="F15" s="80"/>
      <c r="G15" s="80"/>
      <c r="H15" s="81"/>
      <c r="I15" s="82" t="s">
        <v>550</v>
      </c>
      <c r="J15" s="83"/>
      <c r="K15" s="83"/>
      <c r="L15" s="84"/>
      <c r="M15" s="82" t="s">
        <v>551</v>
      </c>
      <c r="N15" s="83"/>
      <c r="O15" s="83"/>
      <c r="P15" s="83"/>
      <c r="Q15" s="82" t="s">
        <v>559</v>
      </c>
      <c r="R15" s="83"/>
      <c r="S15" s="83"/>
      <c r="T15" s="84"/>
      <c r="U15" s="78" t="s">
        <v>16</v>
      </c>
      <c r="V15" s="78"/>
      <c r="W15" s="78"/>
      <c r="X15" s="78"/>
      <c r="Y15" s="78"/>
      <c r="Z15" s="78"/>
      <c r="AA15" s="78"/>
      <c r="AB15" s="78"/>
    </row>
    <row r="16" spans="2:28" s="27" customFormat="1" ht="65.25" customHeight="1">
      <c r="B16" s="25" t="s">
        <v>4</v>
      </c>
      <c r="C16" s="25" t="s">
        <v>251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549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589</v>
      </c>
      <c r="T16" s="26" t="s">
        <v>590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48" t="s">
        <v>537</v>
      </c>
      <c r="E17" s="2">
        <f>SUM(E19:E255)</f>
        <v>1373061</v>
      </c>
      <c r="F17" s="2">
        <f>SUM(F19:F255)</f>
        <v>50490</v>
      </c>
      <c r="G17" s="2">
        <f>SUM(G19:G255)</f>
        <v>744000</v>
      </c>
      <c r="H17" s="2">
        <f>SUM(H19:H255)</f>
        <v>2167551</v>
      </c>
      <c r="I17" s="2">
        <f>SUM(I19:I255)</f>
        <v>1091504</v>
      </c>
      <c r="J17" s="2">
        <f>SUM(J19:J255)</f>
        <v>49703</v>
      </c>
      <c r="K17" s="2">
        <f>SUM(K19:K255)</f>
        <v>736094</v>
      </c>
      <c r="L17" s="2">
        <f>SUM(L19:L255)</f>
        <v>1877301</v>
      </c>
      <c r="M17" s="2">
        <f>SUM(M19:M255)</f>
        <v>281557</v>
      </c>
      <c r="N17" s="2">
        <f>SUM(N19:N255)</f>
        <v>787</v>
      </c>
      <c r="O17" s="2">
        <f>SUM(O19:O255)</f>
        <v>7906</v>
      </c>
      <c r="P17" s="2">
        <f>SUM(P19:P255)</f>
        <v>290250</v>
      </c>
      <c r="Q17" s="71">
        <f>_xlfn.IFERROR(L17/(L17+P17),0)</f>
        <v>0.8660931161481321</v>
      </c>
      <c r="R17" s="71">
        <f>_xlfn.IFERROR(I17/(I17+M17),0)</f>
        <v>0.7949421038103915</v>
      </c>
      <c r="S17" s="71">
        <f>_xlfn.IFERROR(J17/(J17+N17),0)</f>
        <v>0.9844127550009903</v>
      </c>
      <c r="T17" s="71">
        <f>_xlfn.IFERROR(K17/(K17+O17),0)</f>
        <v>0.9893736559139785</v>
      </c>
      <c r="U17" s="2">
        <f>SUM(U19:U255)</f>
        <v>409617</v>
      </c>
      <c r="V17" s="2">
        <f>SUM(V19:V255)</f>
        <v>1730</v>
      </c>
      <c r="W17" s="2">
        <f>SUM(W19:W255)</f>
        <v>4617</v>
      </c>
      <c r="X17" s="2">
        <f>SUM(X19:X255)</f>
        <v>415964</v>
      </c>
      <c r="Y17" s="2">
        <f>SUM(Y19:Y255)</f>
        <v>139493</v>
      </c>
      <c r="Z17" s="2">
        <f>SUM(Z19:Z255)</f>
        <v>555457</v>
      </c>
      <c r="AA17" s="2">
        <f>SUM(AA19:AA255)</f>
        <v>59510</v>
      </c>
      <c r="AB17" s="2">
        <f>SUM(AB19:AB255)</f>
        <v>331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.75">
      <c r="B19" s="51" t="s">
        <v>248</v>
      </c>
      <c r="C19" s="51" t="s">
        <v>965</v>
      </c>
      <c r="D19" s="32" t="s">
        <v>327</v>
      </c>
      <c r="E19" s="33">
        <v>0</v>
      </c>
      <c r="F19" s="33">
        <v>0</v>
      </c>
      <c r="G19" s="33">
        <v>1345</v>
      </c>
      <c r="H19" s="33">
        <f>SUM(E19:G19)</f>
        <v>1345</v>
      </c>
      <c r="I19" s="33">
        <f>E19-M19</f>
        <v>0</v>
      </c>
      <c r="J19" s="33">
        <f>F19-N19</f>
        <v>0</v>
      </c>
      <c r="K19" s="33">
        <f>G19-O19</f>
        <v>1345</v>
      </c>
      <c r="L19" s="33">
        <f>H19-P19</f>
        <v>1345</v>
      </c>
      <c r="M19" s="33">
        <v>0</v>
      </c>
      <c r="N19" s="33">
        <v>0</v>
      </c>
      <c r="O19" s="33">
        <v>0</v>
      </c>
      <c r="P19" s="33">
        <f>SUM(M19:O19)</f>
        <v>0</v>
      </c>
      <c r="Q19" s="61">
        <f>_xlfn.IFERROR(L19/(L19+P19),"-")</f>
        <v>1</v>
      </c>
      <c r="R19" s="61" t="str">
        <f>_xlfn.IFERROR(I19/(I19+M19),"-")</f>
        <v>-</v>
      </c>
      <c r="S19" s="61" t="str">
        <f>_xlfn.IFERROR(J19/(J19+N19),"-")</f>
        <v>-</v>
      </c>
      <c r="T19" s="61">
        <f>_xlfn.IFERROR(K19/(K19+O19),"-")</f>
        <v>1</v>
      </c>
      <c r="U19" s="33">
        <v>0</v>
      </c>
      <c r="V19" s="33">
        <v>0</v>
      </c>
      <c r="W19" s="33">
        <v>0</v>
      </c>
      <c r="X19" s="33">
        <f>SUM(U19:W19)</f>
        <v>0</v>
      </c>
      <c r="Y19" s="33">
        <v>0</v>
      </c>
      <c r="Z19" s="33">
        <f>SUM(X19:Y19)</f>
        <v>0</v>
      </c>
      <c r="AA19" s="33">
        <v>0</v>
      </c>
      <c r="AB19" s="33">
        <v>0</v>
      </c>
      <c r="AC19" s="10" t="str">
        <f>VLOOKUP(B19,'STP Mapping'!$A$4:$D$303,4,FALSE)</f>
        <v>North Central London</v>
      </c>
    </row>
    <row r="20" spans="2:29" s="3" customFormat="1" ht="12.75">
      <c r="B20" s="74" t="s">
        <v>55</v>
      </c>
      <c r="C20" s="74" t="s">
        <v>965</v>
      </c>
      <c r="D20" s="35" t="s">
        <v>948</v>
      </c>
      <c r="E20" s="36">
        <v>0</v>
      </c>
      <c r="F20" s="36">
        <v>0</v>
      </c>
      <c r="G20" s="36">
        <v>0</v>
      </c>
      <c r="H20" s="36">
        <f aca="true" t="shared" si="0" ref="H20:H83">SUM(E20:G20)</f>
        <v>0</v>
      </c>
      <c r="I20" s="36">
        <f aca="true" t="shared" si="1" ref="I20:I83">E20-M20</f>
        <v>0</v>
      </c>
      <c r="J20" s="36">
        <f aca="true" t="shared" si="2" ref="J20:J83">F20-N20</f>
        <v>0</v>
      </c>
      <c r="K20" s="36">
        <f aca="true" t="shared" si="3" ref="K20:K83">G20-O20</f>
        <v>0</v>
      </c>
      <c r="L20" s="36">
        <f aca="true" t="shared" si="4" ref="L20:L83">H20-P20</f>
        <v>0</v>
      </c>
      <c r="M20" s="36">
        <v>0</v>
      </c>
      <c r="N20" s="36">
        <v>0</v>
      </c>
      <c r="O20" s="36">
        <v>0</v>
      </c>
      <c r="P20" s="36">
        <f aca="true" t="shared" si="5" ref="P20:P83">SUM(M20:O20)</f>
        <v>0</v>
      </c>
      <c r="Q20" s="62" t="str">
        <f aca="true" t="shared" si="6" ref="Q20:Q83">_xlfn.IFERROR(L20/(L20+P20),"-")</f>
        <v>-</v>
      </c>
      <c r="R20" s="62" t="str">
        <f aca="true" t="shared" si="7" ref="R20:R83">_xlfn.IFERROR(I20/(I20+M20),"-")</f>
        <v>-</v>
      </c>
      <c r="S20" s="62" t="str">
        <f aca="true" t="shared" si="8" ref="S20:S83">_xlfn.IFERROR(J20/(J20+N20),"-")</f>
        <v>-</v>
      </c>
      <c r="T20" s="62" t="str">
        <f aca="true" t="shared" si="9" ref="T20:T83">_xlfn.IFERROR(K20/(K20+O20),"-")</f>
        <v>-</v>
      </c>
      <c r="U20" s="36">
        <v>0</v>
      </c>
      <c r="V20" s="36">
        <v>0</v>
      </c>
      <c r="W20" s="36">
        <v>0</v>
      </c>
      <c r="X20" s="36">
        <f aca="true" t="shared" si="10" ref="X20:X83">SUM(U20:W20)</f>
        <v>0</v>
      </c>
      <c r="Y20" s="36">
        <v>28</v>
      </c>
      <c r="Z20" s="36">
        <f aca="true" t="shared" si="11" ref="Z20:Z83">SUM(X20:Y20)</f>
        <v>28</v>
      </c>
      <c r="AA20" s="36">
        <v>0</v>
      </c>
      <c r="AB20" s="36">
        <v>0</v>
      </c>
      <c r="AC20" s="10" t="str">
        <f>VLOOKUP(B20,'STP Mapping'!$A$4:$D$303,4,FALSE)</f>
        <v>North Central London</v>
      </c>
    </row>
    <row r="21" spans="2:29" s="3" customFormat="1" ht="12.75">
      <c r="B21" s="74" t="s">
        <v>260</v>
      </c>
      <c r="C21" s="74" t="s">
        <v>965</v>
      </c>
      <c r="D21" s="35" t="s">
        <v>338</v>
      </c>
      <c r="E21" s="36">
        <v>0</v>
      </c>
      <c r="F21" s="36">
        <v>0</v>
      </c>
      <c r="G21" s="36">
        <v>3326</v>
      </c>
      <c r="H21" s="36">
        <f t="shared" si="0"/>
        <v>3326</v>
      </c>
      <c r="I21" s="36">
        <f t="shared" si="1"/>
        <v>0</v>
      </c>
      <c r="J21" s="36">
        <f t="shared" si="2"/>
        <v>0</v>
      </c>
      <c r="K21" s="36">
        <f t="shared" si="3"/>
        <v>3326</v>
      </c>
      <c r="L21" s="36">
        <f t="shared" si="4"/>
        <v>3326</v>
      </c>
      <c r="M21" s="36">
        <v>0</v>
      </c>
      <c r="N21" s="36">
        <v>0</v>
      </c>
      <c r="O21" s="36">
        <v>0</v>
      </c>
      <c r="P21" s="36">
        <f t="shared" si="5"/>
        <v>0</v>
      </c>
      <c r="Q21" s="62">
        <f t="shared" si="6"/>
        <v>1</v>
      </c>
      <c r="R21" s="62" t="str">
        <f t="shared" si="7"/>
        <v>-</v>
      </c>
      <c r="S21" s="62" t="str">
        <f t="shared" si="8"/>
        <v>-</v>
      </c>
      <c r="T21" s="62">
        <f t="shared" si="9"/>
        <v>1</v>
      </c>
      <c r="U21" s="36">
        <v>0</v>
      </c>
      <c r="V21" s="36">
        <v>0</v>
      </c>
      <c r="W21" s="36">
        <v>0</v>
      </c>
      <c r="X21" s="36">
        <f t="shared" si="10"/>
        <v>0</v>
      </c>
      <c r="Y21" s="36">
        <v>0</v>
      </c>
      <c r="Z21" s="36">
        <f t="shared" si="11"/>
        <v>0</v>
      </c>
      <c r="AA21" s="36">
        <v>0</v>
      </c>
      <c r="AB21" s="36">
        <v>0</v>
      </c>
      <c r="AC21" s="10" t="str">
        <f>VLOOKUP(B21,'STP Mapping'!$A$4:$D$303,4,FALSE)</f>
        <v>South West London</v>
      </c>
    </row>
    <row r="22" spans="2:29" s="3" customFormat="1" ht="12.75">
      <c r="B22" s="74" t="s">
        <v>206</v>
      </c>
      <c r="C22" s="74" t="s">
        <v>965</v>
      </c>
      <c r="D22" s="35" t="s">
        <v>331</v>
      </c>
      <c r="E22" s="36">
        <v>0</v>
      </c>
      <c r="F22" s="36">
        <v>0</v>
      </c>
      <c r="G22" s="36">
        <v>4414</v>
      </c>
      <c r="H22" s="36">
        <f t="shared" si="0"/>
        <v>4414</v>
      </c>
      <c r="I22" s="36">
        <f t="shared" si="1"/>
        <v>0</v>
      </c>
      <c r="J22" s="36">
        <f t="shared" si="2"/>
        <v>0</v>
      </c>
      <c r="K22" s="36">
        <f t="shared" si="3"/>
        <v>4414</v>
      </c>
      <c r="L22" s="36">
        <f t="shared" si="4"/>
        <v>4414</v>
      </c>
      <c r="M22" s="36">
        <v>0</v>
      </c>
      <c r="N22" s="36">
        <v>0</v>
      </c>
      <c r="O22" s="36">
        <v>0</v>
      </c>
      <c r="P22" s="36">
        <f t="shared" si="5"/>
        <v>0</v>
      </c>
      <c r="Q22" s="62">
        <f t="shared" si="6"/>
        <v>1</v>
      </c>
      <c r="R22" s="62" t="str">
        <f t="shared" si="7"/>
        <v>-</v>
      </c>
      <c r="S22" s="62" t="str">
        <f t="shared" si="8"/>
        <v>-</v>
      </c>
      <c r="T22" s="62">
        <f t="shared" si="9"/>
        <v>1</v>
      </c>
      <c r="U22" s="36">
        <v>0</v>
      </c>
      <c r="V22" s="36">
        <v>0</v>
      </c>
      <c r="W22" s="36">
        <v>0</v>
      </c>
      <c r="X22" s="36">
        <f t="shared" si="10"/>
        <v>0</v>
      </c>
      <c r="Y22" s="36">
        <v>0</v>
      </c>
      <c r="Z22" s="36">
        <f t="shared" si="11"/>
        <v>0</v>
      </c>
      <c r="AA22" s="36">
        <v>0</v>
      </c>
      <c r="AB22" s="36">
        <v>0</v>
      </c>
      <c r="AC22" s="10" t="str">
        <f>VLOOKUP(B22,'STP Mapping'!$A$4:$D$303,4,FALSE)</f>
        <v>South West London</v>
      </c>
    </row>
    <row r="23" spans="2:29" s="3" customFormat="1" ht="12.75">
      <c r="B23" s="74" t="s">
        <v>227</v>
      </c>
      <c r="C23" s="74" t="s">
        <v>965</v>
      </c>
      <c r="D23" s="35" t="s">
        <v>314</v>
      </c>
      <c r="E23" s="36">
        <v>0</v>
      </c>
      <c r="F23" s="36">
        <v>0</v>
      </c>
      <c r="G23" s="36">
        <v>4793</v>
      </c>
      <c r="H23" s="36">
        <f t="shared" si="0"/>
        <v>4793</v>
      </c>
      <c r="I23" s="36">
        <f t="shared" si="1"/>
        <v>0</v>
      </c>
      <c r="J23" s="36">
        <f t="shared" si="2"/>
        <v>0</v>
      </c>
      <c r="K23" s="36">
        <f t="shared" si="3"/>
        <v>4788</v>
      </c>
      <c r="L23" s="36">
        <f t="shared" si="4"/>
        <v>4788</v>
      </c>
      <c r="M23" s="36">
        <v>0</v>
      </c>
      <c r="N23" s="36">
        <v>0</v>
      </c>
      <c r="O23" s="36">
        <v>5</v>
      </c>
      <c r="P23" s="36">
        <f t="shared" si="5"/>
        <v>5</v>
      </c>
      <c r="Q23" s="62">
        <f t="shared" si="6"/>
        <v>0.9989568120175255</v>
      </c>
      <c r="R23" s="62" t="str">
        <f t="shared" si="7"/>
        <v>-</v>
      </c>
      <c r="S23" s="62" t="str">
        <f t="shared" si="8"/>
        <v>-</v>
      </c>
      <c r="T23" s="62">
        <f t="shared" si="9"/>
        <v>0.9989568120175255</v>
      </c>
      <c r="U23" s="36">
        <v>0</v>
      </c>
      <c r="V23" s="36">
        <v>0</v>
      </c>
      <c r="W23" s="36">
        <v>0</v>
      </c>
      <c r="X23" s="36">
        <f t="shared" si="10"/>
        <v>0</v>
      </c>
      <c r="Y23" s="36">
        <v>0</v>
      </c>
      <c r="Z23" s="36">
        <f t="shared" si="11"/>
        <v>0</v>
      </c>
      <c r="AA23" s="36">
        <v>0</v>
      </c>
      <c r="AB23" s="36">
        <v>0</v>
      </c>
      <c r="AC23" s="10" t="str">
        <f>VLOOKUP(B23,'STP Mapping'!$A$4:$D$303,4,FALSE)</f>
        <v>South East London</v>
      </c>
    </row>
    <row r="24" spans="2:29" s="3" customFormat="1" ht="12.75">
      <c r="B24" s="74" t="s">
        <v>90</v>
      </c>
      <c r="C24" s="74" t="s">
        <v>965</v>
      </c>
      <c r="D24" s="35" t="s">
        <v>316</v>
      </c>
      <c r="E24" s="36">
        <v>15994</v>
      </c>
      <c r="F24" s="36">
        <v>846</v>
      </c>
      <c r="G24" s="36">
        <v>10289</v>
      </c>
      <c r="H24" s="36">
        <f t="shared" si="0"/>
        <v>27129</v>
      </c>
      <c r="I24" s="36">
        <f t="shared" si="1"/>
        <v>11376</v>
      </c>
      <c r="J24" s="36">
        <f t="shared" si="2"/>
        <v>825</v>
      </c>
      <c r="K24" s="36">
        <f t="shared" si="3"/>
        <v>10199</v>
      </c>
      <c r="L24" s="36">
        <f t="shared" si="4"/>
        <v>22400</v>
      </c>
      <c r="M24" s="36">
        <v>4618</v>
      </c>
      <c r="N24" s="36">
        <v>21</v>
      </c>
      <c r="O24" s="36">
        <v>90</v>
      </c>
      <c r="P24" s="36">
        <f t="shared" si="5"/>
        <v>4729</v>
      </c>
      <c r="Q24" s="62">
        <f t="shared" si="6"/>
        <v>0.825684691658373</v>
      </c>
      <c r="R24" s="62">
        <f t="shared" si="7"/>
        <v>0.7112667250218833</v>
      </c>
      <c r="S24" s="62">
        <f t="shared" si="8"/>
        <v>0.975177304964539</v>
      </c>
      <c r="T24" s="62">
        <f t="shared" si="9"/>
        <v>0.9912527942462824</v>
      </c>
      <c r="U24" s="36">
        <v>4703</v>
      </c>
      <c r="V24" s="36">
        <v>0</v>
      </c>
      <c r="W24" s="36">
        <v>0</v>
      </c>
      <c r="X24" s="36">
        <f t="shared" si="10"/>
        <v>4703</v>
      </c>
      <c r="Y24" s="36">
        <v>469</v>
      </c>
      <c r="Z24" s="36">
        <f t="shared" si="11"/>
        <v>5172</v>
      </c>
      <c r="AA24" s="36">
        <v>76</v>
      </c>
      <c r="AB24" s="36">
        <v>5</v>
      </c>
      <c r="AC24" s="10" t="str">
        <f>VLOOKUP(B24,'STP Mapping'!$A$4:$D$303,4,FALSE)</f>
        <v>North East London</v>
      </c>
    </row>
    <row r="25" spans="2:29" s="3" customFormat="1" ht="12.75">
      <c r="B25" s="74" t="s">
        <v>552</v>
      </c>
      <c r="C25" s="74" t="s">
        <v>965</v>
      </c>
      <c r="D25" s="35" t="s">
        <v>934</v>
      </c>
      <c r="E25" s="36">
        <v>0</v>
      </c>
      <c r="F25" s="36">
        <v>0</v>
      </c>
      <c r="G25" s="36">
        <v>4388</v>
      </c>
      <c r="H25" s="36">
        <f t="shared" si="0"/>
        <v>4388</v>
      </c>
      <c r="I25" s="36">
        <f t="shared" si="1"/>
        <v>0</v>
      </c>
      <c r="J25" s="36">
        <f t="shared" si="2"/>
        <v>0</v>
      </c>
      <c r="K25" s="36">
        <f t="shared" si="3"/>
        <v>4388</v>
      </c>
      <c r="L25" s="36">
        <f t="shared" si="4"/>
        <v>4388</v>
      </c>
      <c r="M25" s="36">
        <v>0</v>
      </c>
      <c r="N25" s="36">
        <v>0</v>
      </c>
      <c r="O25" s="36">
        <v>0</v>
      </c>
      <c r="P25" s="36">
        <f t="shared" si="5"/>
        <v>0</v>
      </c>
      <c r="Q25" s="62">
        <f t="shared" si="6"/>
        <v>1</v>
      </c>
      <c r="R25" s="62" t="str">
        <f t="shared" si="7"/>
        <v>-</v>
      </c>
      <c r="S25" s="62" t="str">
        <f t="shared" si="8"/>
        <v>-</v>
      </c>
      <c r="T25" s="62">
        <f t="shared" si="9"/>
        <v>1</v>
      </c>
      <c r="U25" s="36">
        <v>0</v>
      </c>
      <c r="V25" s="36">
        <v>0</v>
      </c>
      <c r="W25" s="36">
        <v>0</v>
      </c>
      <c r="X25" s="36">
        <f t="shared" si="10"/>
        <v>0</v>
      </c>
      <c r="Y25" s="36">
        <v>0</v>
      </c>
      <c r="Z25" s="36">
        <f t="shared" si="11"/>
        <v>0</v>
      </c>
      <c r="AA25" s="36">
        <v>0</v>
      </c>
      <c r="AB25" s="36">
        <v>0</v>
      </c>
      <c r="AC25" s="10" t="str">
        <f>VLOOKUP(B25,'STP Mapping'!$A$4:$D$303,4,FALSE)</f>
        <v>North West London</v>
      </c>
    </row>
    <row r="26" spans="2:29" s="3" customFormat="1" ht="12.75">
      <c r="B26" s="74" t="s">
        <v>252</v>
      </c>
      <c r="C26" s="74" t="s">
        <v>965</v>
      </c>
      <c r="D26" s="35" t="s">
        <v>935</v>
      </c>
      <c r="E26" s="36">
        <v>0</v>
      </c>
      <c r="F26" s="36">
        <v>0</v>
      </c>
      <c r="G26" s="36">
        <v>783</v>
      </c>
      <c r="H26" s="36">
        <f t="shared" si="0"/>
        <v>783</v>
      </c>
      <c r="I26" s="36">
        <f t="shared" si="1"/>
        <v>0</v>
      </c>
      <c r="J26" s="36">
        <f t="shared" si="2"/>
        <v>0</v>
      </c>
      <c r="K26" s="36">
        <f t="shared" si="3"/>
        <v>783</v>
      </c>
      <c r="L26" s="36">
        <f t="shared" si="4"/>
        <v>783</v>
      </c>
      <c r="M26" s="36">
        <v>0</v>
      </c>
      <c r="N26" s="36">
        <v>0</v>
      </c>
      <c r="O26" s="36">
        <v>0</v>
      </c>
      <c r="P26" s="36">
        <f t="shared" si="5"/>
        <v>0</v>
      </c>
      <c r="Q26" s="62">
        <f t="shared" si="6"/>
        <v>1</v>
      </c>
      <c r="R26" s="62" t="str">
        <f t="shared" si="7"/>
        <v>-</v>
      </c>
      <c r="S26" s="62" t="str">
        <f t="shared" si="8"/>
        <v>-</v>
      </c>
      <c r="T26" s="62">
        <f t="shared" si="9"/>
        <v>1</v>
      </c>
      <c r="U26" s="36">
        <v>0</v>
      </c>
      <c r="V26" s="36">
        <v>0</v>
      </c>
      <c r="W26" s="36">
        <v>0</v>
      </c>
      <c r="X26" s="36">
        <f t="shared" si="10"/>
        <v>0</v>
      </c>
      <c r="Y26" s="36">
        <v>0</v>
      </c>
      <c r="Z26" s="36">
        <f t="shared" si="11"/>
        <v>0</v>
      </c>
      <c r="AA26" s="36">
        <v>0</v>
      </c>
      <c r="AB26" s="36">
        <v>0</v>
      </c>
      <c r="AC26" s="10" t="str">
        <f>VLOOKUP(B26,'STP Mapping'!$A$4:$D$303,4,FALSE)</f>
        <v>North East London</v>
      </c>
    </row>
    <row r="27" spans="2:29" s="3" customFormat="1" ht="12.75">
      <c r="B27" s="74" t="s">
        <v>57</v>
      </c>
      <c r="C27" s="74" t="s">
        <v>965</v>
      </c>
      <c r="D27" s="35" t="s">
        <v>343</v>
      </c>
      <c r="E27" s="36">
        <v>6092</v>
      </c>
      <c r="F27" s="36">
        <v>0</v>
      </c>
      <c r="G27" s="36">
        <v>8574</v>
      </c>
      <c r="H27" s="36">
        <f t="shared" si="0"/>
        <v>14666</v>
      </c>
      <c r="I27" s="36">
        <f t="shared" si="1"/>
        <v>3567</v>
      </c>
      <c r="J27" s="36">
        <f t="shared" si="2"/>
        <v>0</v>
      </c>
      <c r="K27" s="36">
        <f t="shared" si="3"/>
        <v>8529</v>
      </c>
      <c r="L27" s="36">
        <f t="shared" si="4"/>
        <v>12096</v>
      </c>
      <c r="M27" s="36">
        <v>2525</v>
      </c>
      <c r="N27" s="36">
        <v>0</v>
      </c>
      <c r="O27" s="36">
        <v>45</v>
      </c>
      <c r="P27" s="36">
        <f t="shared" si="5"/>
        <v>2570</v>
      </c>
      <c r="Q27" s="62">
        <f t="shared" si="6"/>
        <v>0.8247647620346379</v>
      </c>
      <c r="R27" s="62">
        <f t="shared" si="7"/>
        <v>0.5855219960604071</v>
      </c>
      <c r="S27" s="62" t="str">
        <f t="shared" si="8"/>
        <v>-</v>
      </c>
      <c r="T27" s="62">
        <f t="shared" si="9"/>
        <v>0.9947515745276417</v>
      </c>
      <c r="U27" s="36">
        <v>1821</v>
      </c>
      <c r="V27" s="36">
        <v>0</v>
      </c>
      <c r="W27" s="36">
        <v>0</v>
      </c>
      <c r="X27" s="36">
        <f t="shared" si="10"/>
        <v>1821</v>
      </c>
      <c r="Y27" s="36">
        <v>201</v>
      </c>
      <c r="Z27" s="36">
        <f t="shared" si="11"/>
        <v>2022</v>
      </c>
      <c r="AA27" s="36">
        <v>635</v>
      </c>
      <c r="AB27" s="36">
        <v>2</v>
      </c>
      <c r="AC27" s="10" t="str">
        <f>VLOOKUP(B27,'STP Mapping'!$A$4:$D$303,4,FALSE)</f>
        <v>North West London</v>
      </c>
    </row>
    <row r="28" spans="2:29" s="3" customFormat="1" ht="12.75">
      <c r="B28" s="74" t="s">
        <v>58</v>
      </c>
      <c r="C28" s="74" t="s">
        <v>965</v>
      </c>
      <c r="D28" s="35" t="s">
        <v>333</v>
      </c>
      <c r="E28" s="36">
        <v>0</v>
      </c>
      <c r="F28" s="36">
        <v>0</v>
      </c>
      <c r="G28" s="36">
        <v>4798</v>
      </c>
      <c r="H28" s="36">
        <f t="shared" si="0"/>
        <v>4798</v>
      </c>
      <c r="I28" s="36">
        <f t="shared" si="1"/>
        <v>0</v>
      </c>
      <c r="J28" s="36">
        <f t="shared" si="2"/>
        <v>0</v>
      </c>
      <c r="K28" s="36">
        <f t="shared" si="3"/>
        <v>4779</v>
      </c>
      <c r="L28" s="36">
        <f t="shared" si="4"/>
        <v>4779</v>
      </c>
      <c r="M28" s="36">
        <v>0</v>
      </c>
      <c r="N28" s="36">
        <v>0</v>
      </c>
      <c r="O28" s="36">
        <v>19</v>
      </c>
      <c r="P28" s="36">
        <f t="shared" si="5"/>
        <v>19</v>
      </c>
      <c r="Q28" s="62">
        <f t="shared" si="6"/>
        <v>0.996040016673614</v>
      </c>
      <c r="R28" s="62" t="str">
        <f t="shared" si="7"/>
        <v>-</v>
      </c>
      <c r="S28" s="62" t="str">
        <f t="shared" si="8"/>
        <v>-</v>
      </c>
      <c r="T28" s="62">
        <f t="shared" si="9"/>
        <v>0.996040016673614</v>
      </c>
      <c r="U28" s="36">
        <v>0</v>
      </c>
      <c r="V28" s="36">
        <v>0</v>
      </c>
      <c r="W28" s="36">
        <v>0</v>
      </c>
      <c r="X28" s="36">
        <f t="shared" si="10"/>
        <v>0</v>
      </c>
      <c r="Y28" s="36">
        <v>0</v>
      </c>
      <c r="Z28" s="36">
        <f t="shared" si="11"/>
        <v>0</v>
      </c>
      <c r="AA28" s="36">
        <v>0</v>
      </c>
      <c r="AB28" s="36">
        <v>0</v>
      </c>
      <c r="AC28" s="10" t="str">
        <f>VLOOKUP(B28,'STP Mapping'!$A$4:$D$303,4,FALSE)</f>
        <v>North East London</v>
      </c>
    </row>
    <row r="29" spans="2:29" s="3" customFormat="1" ht="12.75">
      <c r="B29" s="74" t="s">
        <v>107</v>
      </c>
      <c r="C29" s="74" t="s">
        <v>965</v>
      </c>
      <c r="D29" s="35" t="s">
        <v>341</v>
      </c>
      <c r="E29" s="36">
        <v>14111</v>
      </c>
      <c r="F29" s="36">
        <v>0</v>
      </c>
      <c r="G29" s="36">
        <v>1527</v>
      </c>
      <c r="H29" s="36">
        <f t="shared" si="0"/>
        <v>15638</v>
      </c>
      <c r="I29" s="36">
        <f t="shared" si="1"/>
        <v>11473</v>
      </c>
      <c r="J29" s="36">
        <f t="shared" si="2"/>
        <v>0</v>
      </c>
      <c r="K29" s="36">
        <f t="shared" si="3"/>
        <v>1523</v>
      </c>
      <c r="L29" s="36">
        <f t="shared" si="4"/>
        <v>12996</v>
      </c>
      <c r="M29" s="36">
        <v>2638</v>
      </c>
      <c r="N29" s="36">
        <v>0</v>
      </c>
      <c r="O29" s="36">
        <v>4</v>
      </c>
      <c r="P29" s="36">
        <f t="shared" si="5"/>
        <v>2642</v>
      </c>
      <c r="Q29" s="62">
        <f t="shared" si="6"/>
        <v>0.8310525642665303</v>
      </c>
      <c r="R29" s="62">
        <f t="shared" si="7"/>
        <v>0.8130536460917015</v>
      </c>
      <c r="S29" s="62" t="str">
        <f t="shared" si="8"/>
        <v>-</v>
      </c>
      <c r="T29" s="62">
        <f t="shared" si="9"/>
        <v>0.9973804846103471</v>
      </c>
      <c r="U29" s="36">
        <v>4197</v>
      </c>
      <c r="V29" s="36">
        <v>0</v>
      </c>
      <c r="W29" s="36">
        <v>0</v>
      </c>
      <c r="X29" s="36">
        <f t="shared" si="10"/>
        <v>4197</v>
      </c>
      <c r="Y29" s="36">
        <v>852</v>
      </c>
      <c r="Z29" s="36">
        <f t="shared" si="11"/>
        <v>5049</v>
      </c>
      <c r="AA29" s="36">
        <v>354</v>
      </c>
      <c r="AB29" s="36">
        <v>1</v>
      </c>
      <c r="AC29" s="10" t="str">
        <f>VLOOKUP(B29,'STP Mapping'!$A$4:$D$303,4,FALSE)</f>
        <v>South West London</v>
      </c>
    </row>
    <row r="30" spans="2:29" s="3" customFormat="1" ht="12.75">
      <c r="B30" s="74" t="s">
        <v>140</v>
      </c>
      <c r="C30" s="74" t="s">
        <v>965</v>
      </c>
      <c r="D30" s="35" t="s">
        <v>533</v>
      </c>
      <c r="E30" s="36">
        <v>0</v>
      </c>
      <c r="F30" s="36">
        <v>8533</v>
      </c>
      <c r="G30" s="36">
        <v>0</v>
      </c>
      <c r="H30" s="36">
        <f t="shared" si="0"/>
        <v>8533</v>
      </c>
      <c r="I30" s="36">
        <f t="shared" si="1"/>
        <v>0</v>
      </c>
      <c r="J30" s="36">
        <f t="shared" si="2"/>
        <v>8356</v>
      </c>
      <c r="K30" s="36">
        <f t="shared" si="3"/>
        <v>0</v>
      </c>
      <c r="L30" s="36">
        <f t="shared" si="4"/>
        <v>8356</v>
      </c>
      <c r="M30" s="36">
        <v>0</v>
      </c>
      <c r="N30" s="36">
        <v>177</v>
      </c>
      <c r="O30" s="36">
        <v>0</v>
      </c>
      <c r="P30" s="36">
        <f t="shared" si="5"/>
        <v>177</v>
      </c>
      <c r="Q30" s="62">
        <f t="shared" si="6"/>
        <v>0.9792570022266495</v>
      </c>
      <c r="R30" s="62" t="str">
        <f t="shared" si="7"/>
        <v>-</v>
      </c>
      <c r="S30" s="62">
        <f t="shared" si="8"/>
        <v>0.9792570022266495</v>
      </c>
      <c r="T30" s="62" t="str">
        <f t="shared" si="9"/>
        <v>-</v>
      </c>
      <c r="U30" s="36">
        <v>0</v>
      </c>
      <c r="V30" s="36">
        <v>10</v>
      </c>
      <c r="W30" s="36">
        <v>0</v>
      </c>
      <c r="X30" s="36">
        <f t="shared" si="10"/>
        <v>10</v>
      </c>
      <c r="Y30" s="36">
        <v>134</v>
      </c>
      <c r="Z30" s="36">
        <f t="shared" si="11"/>
        <v>144</v>
      </c>
      <c r="AA30" s="36">
        <v>0</v>
      </c>
      <c r="AB30" s="36">
        <v>0</v>
      </c>
      <c r="AC30" s="10" t="str">
        <f>VLOOKUP(B30,'STP Mapping'!$A$4:$D$303,4,FALSE)</f>
        <v>North Central London</v>
      </c>
    </row>
    <row r="31" spans="2:29" s="3" customFormat="1" ht="12.75">
      <c r="B31" s="74" t="s">
        <v>220</v>
      </c>
      <c r="C31" s="74" t="s">
        <v>965</v>
      </c>
      <c r="D31" s="35" t="s">
        <v>936</v>
      </c>
      <c r="E31" s="36">
        <v>0</v>
      </c>
      <c r="F31" s="36">
        <v>0</v>
      </c>
      <c r="G31" s="36">
        <v>3456</v>
      </c>
      <c r="H31" s="36">
        <f t="shared" si="0"/>
        <v>3456</v>
      </c>
      <c r="I31" s="36">
        <f t="shared" si="1"/>
        <v>0</v>
      </c>
      <c r="J31" s="36">
        <f t="shared" si="2"/>
        <v>0</v>
      </c>
      <c r="K31" s="36">
        <f t="shared" si="3"/>
        <v>3125</v>
      </c>
      <c r="L31" s="36">
        <f t="shared" si="4"/>
        <v>3125</v>
      </c>
      <c r="M31" s="36">
        <v>0</v>
      </c>
      <c r="N31" s="36">
        <v>0</v>
      </c>
      <c r="O31" s="36">
        <v>331</v>
      </c>
      <c r="P31" s="36">
        <f t="shared" si="5"/>
        <v>331</v>
      </c>
      <c r="Q31" s="62">
        <f t="shared" si="6"/>
        <v>0.9042245370370371</v>
      </c>
      <c r="R31" s="62" t="str">
        <f t="shared" si="7"/>
        <v>-</v>
      </c>
      <c r="S31" s="62" t="str">
        <f t="shared" si="8"/>
        <v>-</v>
      </c>
      <c r="T31" s="62">
        <f t="shared" si="9"/>
        <v>0.9042245370370371</v>
      </c>
      <c r="U31" s="36">
        <v>0</v>
      </c>
      <c r="V31" s="36">
        <v>0</v>
      </c>
      <c r="W31" s="36">
        <v>0</v>
      </c>
      <c r="X31" s="36">
        <f t="shared" si="10"/>
        <v>0</v>
      </c>
      <c r="Y31" s="36">
        <v>0</v>
      </c>
      <c r="Z31" s="36">
        <f t="shared" si="11"/>
        <v>0</v>
      </c>
      <c r="AA31" s="36">
        <v>0</v>
      </c>
      <c r="AB31" s="36">
        <v>0</v>
      </c>
      <c r="AC31" s="10" t="str">
        <f>VLOOKUP(B31,'STP Mapping'!$A$4:$D$303,4,FALSE)</f>
        <v>North East London</v>
      </c>
    </row>
    <row r="32" spans="2:29" s="3" customFormat="1" ht="12.75">
      <c r="B32" s="74" t="s">
        <v>247</v>
      </c>
      <c r="C32" s="74" t="s">
        <v>965</v>
      </c>
      <c r="D32" s="35" t="s">
        <v>937</v>
      </c>
      <c r="E32" s="36">
        <v>0</v>
      </c>
      <c r="F32" s="36">
        <v>0</v>
      </c>
      <c r="G32" s="36">
        <v>10033</v>
      </c>
      <c r="H32" s="36">
        <f t="shared" si="0"/>
        <v>10033</v>
      </c>
      <c r="I32" s="36">
        <f t="shared" si="1"/>
        <v>0</v>
      </c>
      <c r="J32" s="36">
        <f t="shared" si="2"/>
        <v>0</v>
      </c>
      <c r="K32" s="36">
        <f t="shared" si="3"/>
        <v>9847</v>
      </c>
      <c r="L32" s="36">
        <f t="shared" si="4"/>
        <v>9847</v>
      </c>
      <c r="M32" s="36">
        <v>0</v>
      </c>
      <c r="N32" s="36">
        <v>0</v>
      </c>
      <c r="O32" s="36">
        <v>186</v>
      </c>
      <c r="P32" s="36">
        <f t="shared" si="5"/>
        <v>186</v>
      </c>
      <c r="Q32" s="62">
        <f t="shared" si="6"/>
        <v>0.9814611781122297</v>
      </c>
      <c r="R32" s="62" t="str">
        <f t="shared" si="7"/>
        <v>-</v>
      </c>
      <c r="S32" s="62" t="str">
        <f t="shared" si="8"/>
        <v>-</v>
      </c>
      <c r="T32" s="62">
        <f t="shared" si="9"/>
        <v>0.9814611781122297</v>
      </c>
      <c r="U32" s="36">
        <v>0</v>
      </c>
      <c r="V32" s="36">
        <v>0</v>
      </c>
      <c r="W32" s="36">
        <v>0</v>
      </c>
      <c r="X32" s="36">
        <f t="shared" si="10"/>
        <v>0</v>
      </c>
      <c r="Y32" s="36">
        <v>0</v>
      </c>
      <c r="Z32" s="36">
        <f t="shared" si="11"/>
        <v>0</v>
      </c>
      <c r="AA32" s="36">
        <v>0</v>
      </c>
      <c r="AB32" s="36">
        <v>0</v>
      </c>
      <c r="AC32" s="10" t="str">
        <f>VLOOKUP(B32,'STP Mapping'!$A$4:$D$303,4,FALSE)</f>
        <v>South East London</v>
      </c>
    </row>
    <row r="33" spans="2:29" s="3" customFormat="1" ht="12.75">
      <c r="B33" s="74" t="s">
        <v>56</v>
      </c>
      <c r="C33" s="74" t="s">
        <v>965</v>
      </c>
      <c r="D33" s="35" t="s">
        <v>328</v>
      </c>
      <c r="E33" s="36">
        <v>8955</v>
      </c>
      <c r="F33" s="36">
        <v>470</v>
      </c>
      <c r="G33" s="36">
        <v>6911</v>
      </c>
      <c r="H33" s="36">
        <f t="shared" si="0"/>
        <v>16336</v>
      </c>
      <c r="I33" s="36">
        <f t="shared" si="1"/>
        <v>7157</v>
      </c>
      <c r="J33" s="36">
        <f t="shared" si="2"/>
        <v>470</v>
      </c>
      <c r="K33" s="36">
        <f t="shared" si="3"/>
        <v>6690</v>
      </c>
      <c r="L33" s="36">
        <f t="shared" si="4"/>
        <v>14317</v>
      </c>
      <c r="M33" s="36">
        <v>1798</v>
      </c>
      <c r="N33" s="36">
        <v>0</v>
      </c>
      <c r="O33" s="36">
        <v>221</v>
      </c>
      <c r="P33" s="36">
        <f t="shared" si="5"/>
        <v>2019</v>
      </c>
      <c r="Q33" s="62">
        <f t="shared" si="6"/>
        <v>0.8764079333986288</v>
      </c>
      <c r="R33" s="62">
        <f t="shared" si="7"/>
        <v>0.7992183137911781</v>
      </c>
      <c r="S33" s="62">
        <f t="shared" si="8"/>
        <v>1</v>
      </c>
      <c r="T33" s="62">
        <f t="shared" si="9"/>
        <v>0.9680219939227319</v>
      </c>
      <c r="U33" s="36">
        <v>2924</v>
      </c>
      <c r="V33" s="36">
        <v>0</v>
      </c>
      <c r="W33" s="36">
        <v>0</v>
      </c>
      <c r="X33" s="36">
        <f t="shared" si="10"/>
        <v>2924</v>
      </c>
      <c r="Y33" s="36">
        <v>343</v>
      </c>
      <c r="Z33" s="36">
        <f t="shared" si="11"/>
        <v>3267</v>
      </c>
      <c r="AA33" s="36">
        <v>377</v>
      </c>
      <c r="AB33" s="36">
        <v>0</v>
      </c>
      <c r="AC33" s="10" t="str">
        <f>VLOOKUP(B33,'STP Mapping'!$A$4:$D$303,4,FALSE)</f>
        <v>North Central London</v>
      </c>
    </row>
    <row r="34" spans="2:29" s="3" customFormat="1" ht="12.75">
      <c r="B34" s="74" t="s">
        <v>46</v>
      </c>
      <c r="C34" s="74" t="s">
        <v>965</v>
      </c>
      <c r="D34" s="35" t="s">
        <v>318</v>
      </c>
      <c r="E34" s="36">
        <v>27950</v>
      </c>
      <c r="F34" s="36">
        <v>952</v>
      </c>
      <c r="G34" s="36">
        <v>16128</v>
      </c>
      <c r="H34" s="36">
        <f t="shared" si="0"/>
        <v>45030</v>
      </c>
      <c r="I34" s="36">
        <f t="shared" si="1"/>
        <v>20688</v>
      </c>
      <c r="J34" s="36">
        <f t="shared" si="2"/>
        <v>914</v>
      </c>
      <c r="K34" s="36">
        <f t="shared" si="3"/>
        <v>15974</v>
      </c>
      <c r="L34" s="36">
        <f t="shared" si="4"/>
        <v>37576</v>
      </c>
      <c r="M34" s="36">
        <v>7262</v>
      </c>
      <c r="N34" s="36">
        <v>38</v>
      </c>
      <c r="O34" s="36">
        <v>154</v>
      </c>
      <c r="P34" s="36">
        <f t="shared" si="5"/>
        <v>7454</v>
      </c>
      <c r="Q34" s="62">
        <f t="shared" si="6"/>
        <v>0.8344659116144792</v>
      </c>
      <c r="R34" s="62">
        <f t="shared" si="7"/>
        <v>0.7401788908765653</v>
      </c>
      <c r="S34" s="62">
        <f t="shared" si="8"/>
        <v>0.9600840336134454</v>
      </c>
      <c r="T34" s="62">
        <f t="shared" si="9"/>
        <v>0.9904513888888888</v>
      </c>
      <c r="U34" s="36">
        <v>8808</v>
      </c>
      <c r="V34" s="36">
        <v>0</v>
      </c>
      <c r="W34" s="36">
        <v>0</v>
      </c>
      <c r="X34" s="36">
        <f t="shared" si="10"/>
        <v>8808</v>
      </c>
      <c r="Y34" s="36">
        <v>1749</v>
      </c>
      <c r="Z34" s="36">
        <f t="shared" si="11"/>
        <v>10557</v>
      </c>
      <c r="AA34" s="36">
        <v>2141</v>
      </c>
      <c r="AB34" s="36">
        <v>0</v>
      </c>
      <c r="AC34" s="10" t="str">
        <f>VLOOKUP(B34,'STP Mapping'!$A$4:$D$303,4,FALSE)</f>
        <v>North East London</v>
      </c>
    </row>
    <row r="35" spans="2:29" s="3" customFormat="1" ht="12.75">
      <c r="B35" s="74" t="s">
        <v>157</v>
      </c>
      <c r="C35" s="74" t="s">
        <v>965</v>
      </c>
      <c r="D35" s="35" t="s">
        <v>949</v>
      </c>
      <c r="E35" s="36">
        <v>0</v>
      </c>
      <c r="F35" s="36">
        <v>0</v>
      </c>
      <c r="G35" s="36">
        <v>0</v>
      </c>
      <c r="H35" s="36">
        <f t="shared" si="0"/>
        <v>0</v>
      </c>
      <c r="I35" s="36">
        <f t="shared" si="1"/>
        <v>0</v>
      </c>
      <c r="J35" s="36">
        <f t="shared" si="2"/>
        <v>0</v>
      </c>
      <c r="K35" s="36">
        <f t="shared" si="3"/>
        <v>0</v>
      </c>
      <c r="L35" s="36">
        <f t="shared" si="4"/>
        <v>0</v>
      </c>
      <c r="M35" s="36">
        <v>0</v>
      </c>
      <c r="N35" s="36">
        <v>0</v>
      </c>
      <c r="O35" s="36">
        <v>0</v>
      </c>
      <c r="P35" s="36">
        <f t="shared" si="5"/>
        <v>0</v>
      </c>
      <c r="Q35" s="62" t="str">
        <f t="shared" si="6"/>
        <v>-</v>
      </c>
      <c r="R35" s="62" t="str">
        <f t="shared" si="7"/>
        <v>-</v>
      </c>
      <c r="S35" s="62" t="str">
        <f t="shared" si="8"/>
        <v>-</v>
      </c>
      <c r="T35" s="62" t="str">
        <f t="shared" si="9"/>
        <v>-</v>
      </c>
      <c r="U35" s="36">
        <v>0</v>
      </c>
      <c r="V35" s="36">
        <v>0</v>
      </c>
      <c r="W35" s="36">
        <v>0</v>
      </c>
      <c r="X35" s="36">
        <f t="shared" si="10"/>
        <v>0</v>
      </c>
      <c r="Y35" s="36">
        <v>313</v>
      </c>
      <c r="Z35" s="36">
        <f t="shared" si="11"/>
        <v>313</v>
      </c>
      <c r="AA35" s="36">
        <v>0</v>
      </c>
      <c r="AB35" s="36">
        <v>0</v>
      </c>
      <c r="AC35" s="10" t="str">
        <f>VLOOKUP(B35,'STP Mapping'!$A$4:$D$303,4,FALSE)</f>
        <v>North West London</v>
      </c>
    </row>
    <row r="36" spans="2:29" s="3" customFormat="1" ht="12.75">
      <c r="B36" s="74" t="s">
        <v>114</v>
      </c>
      <c r="C36" s="74" t="s">
        <v>965</v>
      </c>
      <c r="D36" s="35" t="s">
        <v>319</v>
      </c>
      <c r="E36" s="36">
        <v>17193</v>
      </c>
      <c r="F36" s="36">
        <v>0</v>
      </c>
      <c r="G36" s="36">
        <v>8453</v>
      </c>
      <c r="H36" s="36">
        <f t="shared" si="0"/>
        <v>25646</v>
      </c>
      <c r="I36" s="36">
        <f t="shared" si="1"/>
        <v>11285</v>
      </c>
      <c r="J36" s="36">
        <f t="shared" si="2"/>
        <v>0</v>
      </c>
      <c r="K36" s="36">
        <f t="shared" si="3"/>
        <v>7620</v>
      </c>
      <c r="L36" s="36">
        <f t="shared" si="4"/>
        <v>18905</v>
      </c>
      <c r="M36" s="36">
        <v>5908</v>
      </c>
      <c r="N36" s="36">
        <v>0</v>
      </c>
      <c r="O36" s="36">
        <v>833</v>
      </c>
      <c r="P36" s="36">
        <f t="shared" si="5"/>
        <v>6741</v>
      </c>
      <c r="Q36" s="62">
        <f t="shared" si="6"/>
        <v>0.7371519925134524</v>
      </c>
      <c r="R36" s="62">
        <f t="shared" si="7"/>
        <v>0.6563717792124701</v>
      </c>
      <c r="S36" s="62" t="str">
        <f t="shared" si="8"/>
        <v>-</v>
      </c>
      <c r="T36" s="62">
        <f t="shared" si="9"/>
        <v>0.9014551046965574</v>
      </c>
      <c r="U36" s="36">
        <v>4955</v>
      </c>
      <c r="V36" s="36">
        <v>0</v>
      </c>
      <c r="W36" s="36">
        <v>0</v>
      </c>
      <c r="X36" s="36">
        <f t="shared" si="10"/>
        <v>4955</v>
      </c>
      <c r="Y36" s="36">
        <v>610</v>
      </c>
      <c r="Z36" s="36">
        <f t="shared" si="11"/>
        <v>5565</v>
      </c>
      <c r="AA36" s="36">
        <v>959</v>
      </c>
      <c r="AB36" s="36">
        <v>14</v>
      </c>
      <c r="AC36" s="10" t="str">
        <f>VLOOKUP(B36,'STP Mapping'!$A$4:$D$303,4,FALSE)</f>
        <v>South East London</v>
      </c>
    </row>
    <row r="37" spans="2:29" s="3" customFormat="1" ht="12.75">
      <c r="B37" s="74" t="s">
        <v>553</v>
      </c>
      <c r="C37" s="74" t="s">
        <v>965</v>
      </c>
      <c r="D37" s="35" t="s">
        <v>560</v>
      </c>
      <c r="E37" s="36">
        <v>0</v>
      </c>
      <c r="F37" s="36">
        <v>0</v>
      </c>
      <c r="G37" s="36">
        <v>1709</v>
      </c>
      <c r="H37" s="36">
        <f t="shared" si="0"/>
        <v>1709</v>
      </c>
      <c r="I37" s="36">
        <f t="shared" si="1"/>
        <v>0</v>
      </c>
      <c r="J37" s="36">
        <f t="shared" si="2"/>
        <v>0</v>
      </c>
      <c r="K37" s="36">
        <f t="shared" si="3"/>
        <v>1709</v>
      </c>
      <c r="L37" s="36">
        <f t="shared" si="4"/>
        <v>1709</v>
      </c>
      <c r="M37" s="36">
        <v>0</v>
      </c>
      <c r="N37" s="36">
        <v>0</v>
      </c>
      <c r="O37" s="36">
        <v>0</v>
      </c>
      <c r="P37" s="36">
        <f t="shared" si="5"/>
        <v>0</v>
      </c>
      <c r="Q37" s="62">
        <f t="shared" si="6"/>
        <v>1</v>
      </c>
      <c r="R37" s="62" t="str">
        <f t="shared" si="7"/>
        <v>-</v>
      </c>
      <c r="S37" s="62" t="str">
        <f t="shared" si="8"/>
        <v>-</v>
      </c>
      <c r="T37" s="62">
        <f t="shared" si="9"/>
        <v>1</v>
      </c>
      <c r="U37" s="36">
        <v>0</v>
      </c>
      <c r="V37" s="36">
        <v>0</v>
      </c>
      <c r="W37" s="36">
        <v>0</v>
      </c>
      <c r="X37" s="36">
        <f t="shared" si="10"/>
        <v>0</v>
      </c>
      <c r="Y37" s="36">
        <v>0</v>
      </c>
      <c r="Z37" s="36">
        <f t="shared" si="11"/>
        <v>0</v>
      </c>
      <c r="AA37" s="36">
        <v>0</v>
      </c>
      <c r="AB37" s="36">
        <v>0</v>
      </c>
      <c r="AC37" s="10" t="str">
        <f>VLOOKUP(B37,'STP Mapping'!$A$4:$D$303,4,FALSE)</f>
        <v>North West London</v>
      </c>
    </row>
    <row r="38" spans="2:29" s="3" customFormat="1" ht="12.75">
      <c r="B38" s="74" t="s">
        <v>106</v>
      </c>
      <c r="C38" s="74" t="s">
        <v>965</v>
      </c>
      <c r="D38" s="35" t="s">
        <v>315</v>
      </c>
      <c r="E38" s="36">
        <v>7456</v>
      </c>
      <c r="F38" s="36">
        <v>0</v>
      </c>
      <c r="G38" s="36">
        <v>12556</v>
      </c>
      <c r="H38" s="36">
        <f t="shared" si="0"/>
        <v>20012</v>
      </c>
      <c r="I38" s="36">
        <f t="shared" si="1"/>
        <v>4484</v>
      </c>
      <c r="J38" s="36">
        <f t="shared" si="2"/>
        <v>0</v>
      </c>
      <c r="K38" s="36">
        <f t="shared" si="3"/>
        <v>12355</v>
      </c>
      <c r="L38" s="36">
        <f t="shared" si="4"/>
        <v>16839</v>
      </c>
      <c r="M38" s="36">
        <v>2972</v>
      </c>
      <c r="N38" s="36">
        <v>0</v>
      </c>
      <c r="O38" s="36">
        <v>201</v>
      </c>
      <c r="P38" s="36">
        <f t="shared" si="5"/>
        <v>3173</v>
      </c>
      <c r="Q38" s="62">
        <f t="shared" si="6"/>
        <v>0.8414451329202478</v>
      </c>
      <c r="R38" s="62">
        <f t="shared" si="7"/>
        <v>0.6013948497854077</v>
      </c>
      <c r="S38" s="62" t="str">
        <f t="shared" si="8"/>
        <v>-</v>
      </c>
      <c r="T38" s="62">
        <f t="shared" si="9"/>
        <v>0.983991717107359</v>
      </c>
      <c r="U38" s="36">
        <v>1950</v>
      </c>
      <c r="V38" s="36">
        <v>0</v>
      </c>
      <c r="W38" s="36">
        <v>0</v>
      </c>
      <c r="X38" s="36">
        <f t="shared" si="10"/>
        <v>1950</v>
      </c>
      <c r="Y38" s="36">
        <v>168</v>
      </c>
      <c r="Z38" s="36">
        <f t="shared" si="11"/>
        <v>2118</v>
      </c>
      <c r="AA38" s="36">
        <v>695</v>
      </c>
      <c r="AB38" s="36">
        <v>0</v>
      </c>
      <c r="AC38" s="10" t="str">
        <f>VLOOKUP(B38,'STP Mapping'!$A$4:$D$303,4,FALSE)</f>
        <v>South West London</v>
      </c>
    </row>
    <row r="39" spans="2:29" s="3" customFormat="1" ht="12.75">
      <c r="B39" s="74" t="s">
        <v>104</v>
      </c>
      <c r="C39" s="74" t="s">
        <v>965</v>
      </c>
      <c r="D39" s="35" t="s">
        <v>326</v>
      </c>
      <c r="E39" s="36">
        <v>14828</v>
      </c>
      <c r="F39" s="36">
        <v>878</v>
      </c>
      <c r="G39" s="36">
        <v>3311</v>
      </c>
      <c r="H39" s="36">
        <f t="shared" si="0"/>
        <v>19017</v>
      </c>
      <c r="I39" s="36">
        <f t="shared" si="1"/>
        <v>12051</v>
      </c>
      <c r="J39" s="36">
        <f t="shared" si="2"/>
        <v>878</v>
      </c>
      <c r="K39" s="36">
        <f t="shared" si="3"/>
        <v>3308</v>
      </c>
      <c r="L39" s="36">
        <f t="shared" si="4"/>
        <v>16237</v>
      </c>
      <c r="M39" s="36">
        <v>2777</v>
      </c>
      <c r="N39" s="36">
        <v>0</v>
      </c>
      <c r="O39" s="36">
        <v>3</v>
      </c>
      <c r="P39" s="36">
        <f t="shared" si="5"/>
        <v>2780</v>
      </c>
      <c r="Q39" s="62">
        <f t="shared" si="6"/>
        <v>0.8538150076247568</v>
      </c>
      <c r="R39" s="62">
        <f t="shared" si="7"/>
        <v>0.8127191799298624</v>
      </c>
      <c r="S39" s="62">
        <f t="shared" si="8"/>
        <v>1</v>
      </c>
      <c r="T39" s="62">
        <f t="shared" si="9"/>
        <v>0.9990939293264874</v>
      </c>
      <c r="U39" s="36">
        <v>3739</v>
      </c>
      <c r="V39" s="36">
        <v>0</v>
      </c>
      <c r="W39" s="36">
        <v>0</v>
      </c>
      <c r="X39" s="36">
        <f t="shared" si="10"/>
        <v>3739</v>
      </c>
      <c r="Y39" s="36">
        <v>714</v>
      </c>
      <c r="Z39" s="36">
        <f t="shared" si="11"/>
        <v>4453</v>
      </c>
      <c r="AA39" s="36">
        <v>183</v>
      </c>
      <c r="AB39" s="36">
        <v>0</v>
      </c>
      <c r="AC39" s="10" t="str">
        <f>VLOOKUP(B39,'STP Mapping'!$A$4:$D$303,4,FALSE)</f>
        <v>South East London</v>
      </c>
    </row>
    <row r="40" spans="2:29" s="3" customFormat="1" ht="12.75">
      <c r="B40" s="74" t="s">
        <v>118</v>
      </c>
      <c r="C40" s="74" t="s">
        <v>965</v>
      </c>
      <c r="D40" s="35" t="s">
        <v>582</v>
      </c>
      <c r="E40" s="36">
        <v>9720</v>
      </c>
      <c r="F40" s="36">
        <v>0</v>
      </c>
      <c r="G40" s="36">
        <v>0</v>
      </c>
      <c r="H40" s="36">
        <f t="shared" si="0"/>
        <v>9720</v>
      </c>
      <c r="I40" s="36">
        <f t="shared" si="1"/>
        <v>8414</v>
      </c>
      <c r="J40" s="36">
        <f t="shared" si="2"/>
        <v>0</v>
      </c>
      <c r="K40" s="36">
        <f t="shared" si="3"/>
        <v>0</v>
      </c>
      <c r="L40" s="36">
        <f t="shared" si="4"/>
        <v>8414</v>
      </c>
      <c r="M40" s="36">
        <v>1306</v>
      </c>
      <c r="N40" s="36">
        <v>0</v>
      </c>
      <c r="O40" s="36">
        <v>0</v>
      </c>
      <c r="P40" s="36">
        <f t="shared" si="5"/>
        <v>1306</v>
      </c>
      <c r="Q40" s="62">
        <f t="shared" si="6"/>
        <v>0.8656378600823045</v>
      </c>
      <c r="R40" s="62">
        <f t="shared" si="7"/>
        <v>0.8656378600823045</v>
      </c>
      <c r="S40" s="62" t="str">
        <f t="shared" si="8"/>
        <v>-</v>
      </c>
      <c r="T40" s="62" t="str">
        <f t="shared" si="9"/>
        <v>-</v>
      </c>
      <c r="U40" s="36">
        <v>1494</v>
      </c>
      <c r="V40" s="36">
        <v>0</v>
      </c>
      <c r="W40" s="36">
        <v>0</v>
      </c>
      <c r="X40" s="36">
        <f t="shared" si="10"/>
        <v>1494</v>
      </c>
      <c r="Y40" s="36">
        <v>109</v>
      </c>
      <c r="Z40" s="36">
        <f t="shared" si="11"/>
        <v>1603</v>
      </c>
      <c r="AA40" s="36">
        <v>229</v>
      </c>
      <c r="AB40" s="36">
        <v>0</v>
      </c>
      <c r="AC40" s="10" t="str">
        <f>VLOOKUP(B40,'STP Mapping'!$A$4:$D$303,4,FALSE)</f>
        <v>North Central London</v>
      </c>
    </row>
    <row r="41" spans="2:29" s="3" customFormat="1" ht="12.75">
      <c r="B41" s="74" t="s">
        <v>59</v>
      </c>
      <c r="C41" s="74" t="s">
        <v>965</v>
      </c>
      <c r="D41" s="35" t="s">
        <v>332</v>
      </c>
      <c r="E41" s="36">
        <v>10266</v>
      </c>
      <c r="F41" s="36">
        <v>1147</v>
      </c>
      <c r="G41" s="36">
        <v>0</v>
      </c>
      <c r="H41" s="36">
        <f t="shared" si="0"/>
        <v>11413</v>
      </c>
      <c r="I41" s="36">
        <f t="shared" si="1"/>
        <v>8899</v>
      </c>
      <c r="J41" s="36">
        <f t="shared" si="2"/>
        <v>1146</v>
      </c>
      <c r="K41" s="36">
        <f t="shared" si="3"/>
        <v>0</v>
      </c>
      <c r="L41" s="36">
        <f t="shared" si="4"/>
        <v>10045</v>
      </c>
      <c r="M41" s="36">
        <v>1367</v>
      </c>
      <c r="N41" s="36">
        <v>1</v>
      </c>
      <c r="O41" s="36">
        <v>0</v>
      </c>
      <c r="P41" s="36">
        <f t="shared" si="5"/>
        <v>1368</v>
      </c>
      <c r="Q41" s="62">
        <f t="shared" si="6"/>
        <v>0.8801366862349952</v>
      </c>
      <c r="R41" s="62">
        <f t="shared" si="7"/>
        <v>0.8668420027274498</v>
      </c>
      <c r="S41" s="62">
        <f t="shared" si="8"/>
        <v>0.999128160418483</v>
      </c>
      <c r="T41" s="62" t="str">
        <f t="shared" si="9"/>
        <v>-</v>
      </c>
      <c r="U41" s="36">
        <v>2513</v>
      </c>
      <c r="V41" s="36">
        <v>0</v>
      </c>
      <c r="W41" s="36">
        <v>0</v>
      </c>
      <c r="X41" s="36">
        <f t="shared" si="10"/>
        <v>2513</v>
      </c>
      <c r="Y41" s="36">
        <v>549</v>
      </c>
      <c r="Z41" s="36">
        <f t="shared" si="11"/>
        <v>3062</v>
      </c>
      <c r="AA41" s="36">
        <v>281</v>
      </c>
      <c r="AB41" s="36">
        <v>0</v>
      </c>
      <c r="AC41" s="10" t="str">
        <f>VLOOKUP(B41,'STP Mapping'!$A$4:$D$303,4,FALSE)</f>
        <v>South West London</v>
      </c>
    </row>
    <row r="42" spans="2:29" s="3" customFormat="1" ht="12.75">
      <c r="B42" s="74" t="s">
        <v>105</v>
      </c>
      <c r="C42" s="74" t="s">
        <v>965</v>
      </c>
      <c r="D42" s="35" t="s">
        <v>317</v>
      </c>
      <c r="E42" s="36">
        <v>14307</v>
      </c>
      <c r="F42" s="36">
        <v>0</v>
      </c>
      <c r="G42" s="36">
        <v>12962</v>
      </c>
      <c r="H42" s="36">
        <f t="shared" si="0"/>
        <v>27269</v>
      </c>
      <c r="I42" s="36">
        <f t="shared" si="1"/>
        <v>10674</v>
      </c>
      <c r="J42" s="36">
        <f t="shared" si="2"/>
        <v>0</v>
      </c>
      <c r="K42" s="36">
        <f t="shared" si="3"/>
        <v>12471</v>
      </c>
      <c r="L42" s="36">
        <f t="shared" si="4"/>
        <v>23145</v>
      </c>
      <c r="M42" s="36">
        <v>3633</v>
      </c>
      <c r="N42" s="36">
        <v>0</v>
      </c>
      <c r="O42" s="36">
        <v>491</v>
      </c>
      <c r="P42" s="36">
        <f t="shared" si="5"/>
        <v>4124</v>
      </c>
      <c r="Q42" s="62">
        <f t="shared" si="6"/>
        <v>0.8487659980197294</v>
      </c>
      <c r="R42" s="62">
        <f t="shared" si="7"/>
        <v>0.746068358146362</v>
      </c>
      <c r="S42" s="62" t="str">
        <f t="shared" si="8"/>
        <v>-</v>
      </c>
      <c r="T42" s="62">
        <f t="shared" si="9"/>
        <v>0.9621200432032094</v>
      </c>
      <c r="U42" s="36">
        <v>4727</v>
      </c>
      <c r="V42" s="36">
        <v>0</v>
      </c>
      <c r="W42" s="36">
        <v>0</v>
      </c>
      <c r="X42" s="36">
        <f t="shared" si="10"/>
        <v>4727</v>
      </c>
      <c r="Y42" s="36">
        <v>606</v>
      </c>
      <c r="Z42" s="36">
        <f t="shared" si="11"/>
        <v>5333</v>
      </c>
      <c r="AA42" s="36">
        <v>855</v>
      </c>
      <c r="AB42" s="36">
        <v>12</v>
      </c>
      <c r="AC42" s="10" t="str">
        <f>VLOOKUP(B42,'STP Mapping'!$A$4:$D$303,4,FALSE)</f>
        <v>South East London</v>
      </c>
    </row>
    <row r="43" spans="2:29" s="3" customFormat="1" ht="12.75">
      <c r="B43" s="74" t="s">
        <v>208</v>
      </c>
      <c r="C43" s="74" t="s">
        <v>965</v>
      </c>
      <c r="D43" s="35" t="s">
        <v>322</v>
      </c>
      <c r="E43" s="36">
        <v>10480</v>
      </c>
      <c r="F43" s="36">
        <v>4429</v>
      </c>
      <c r="G43" s="36">
        <v>10106</v>
      </c>
      <c r="H43" s="36">
        <f t="shared" si="0"/>
        <v>25015</v>
      </c>
      <c r="I43" s="36">
        <f t="shared" si="1"/>
        <v>7816</v>
      </c>
      <c r="J43" s="36">
        <f t="shared" si="2"/>
        <v>4389</v>
      </c>
      <c r="K43" s="36">
        <f t="shared" si="3"/>
        <v>9900</v>
      </c>
      <c r="L43" s="36">
        <f t="shared" si="4"/>
        <v>22105</v>
      </c>
      <c r="M43" s="36">
        <v>2664</v>
      </c>
      <c r="N43" s="36">
        <v>40</v>
      </c>
      <c r="O43" s="36">
        <v>206</v>
      </c>
      <c r="P43" s="36">
        <f t="shared" si="5"/>
        <v>2910</v>
      </c>
      <c r="Q43" s="62">
        <f t="shared" si="6"/>
        <v>0.8836697981211273</v>
      </c>
      <c r="R43" s="62">
        <f t="shared" si="7"/>
        <v>0.7458015267175573</v>
      </c>
      <c r="S43" s="62">
        <f t="shared" si="8"/>
        <v>0.9909686159403929</v>
      </c>
      <c r="T43" s="62">
        <f t="shared" si="9"/>
        <v>0.9796160696615872</v>
      </c>
      <c r="U43" s="36">
        <v>3255</v>
      </c>
      <c r="V43" s="36">
        <v>12</v>
      </c>
      <c r="W43" s="36">
        <v>0</v>
      </c>
      <c r="X43" s="36">
        <f t="shared" si="10"/>
        <v>3267</v>
      </c>
      <c r="Y43" s="36">
        <v>1164</v>
      </c>
      <c r="Z43" s="36">
        <f t="shared" si="11"/>
        <v>4431</v>
      </c>
      <c r="AA43" s="36">
        <v>548</v>
      </c>
      <c r="AB43" s="36">
        <v>10</v>
      </c>
      <c r="AC43" s="10" t="str">
        <f>VLOOKUP(B43,'STP Mapping'!$A$4:$D$303,4,FALSE)</f>
        <v>North West London</v>
      </c>
    </row>
    <row r="44" spans="2:29" s="3" customFormat="1" ht="12.75">
      <c r="B44" s="74" t="s">
        <v>170</v>
      </c>
      <c r="C44" s="74" t="s">
        <v>965</v>
      </c>
      <c r="D44" s="35" t="s">
        <v>324</v>
      </c>
      <c r="E44" s="36">
        <v>13280</v>
      </c>
      <c r="F44" s="36">
        <v>454</v>
      </c>
      <c r="G44" s="36">
        <v>2263</v>
      </c>
      <c r="H44" s="36">
        <f t="shared" si="0"/>
        <v>15997</v>
      </c>
      <c r="I44" s="36">
        <f t="shared" si="1"/>
        <v>11274</v>
      </c>
      <c r="J44" s="36">
        <f t="shared" si="2"/>
        <v>454</v>
      </c>
      <c r="K44" s="36">
        <f t="shared" si="3"/>
        <v>2263</v>
      </c>
      <c r="L44" s="36">
        <f t="shared" si="4"/>
        <v>13991</v>
      </c>
      <c r="M44" s="36">
        <v>2006</v>
      </c>
      <c r="N44" s="36">
        <v>0</v>
      </c>
      <c r="O44" s="36">
        <v>0</v>
      </c>
      <c r="P44" s="36">
        <f t="shared" si="5"/>
        <v>2006</v>
      </c>
      <c r="Q44" s="62">
        <f t="shared" si="6"/>
        <v>0.8746014877789585</v>
      </c>
      <c r="R44" s="62">
        <f t="shared" si="7"/>
        <v>0.8489457831325301</v>
      </c>
      <c r="S44" s="62">
        <f t="shared" si="8"/>
        <v>1</v>
      </c>
      <c r="T44" s="62">
        <f t="shared" si="9"/>
        <v>1</v>
      </c>
      <c r="U44" s="36">
        <v>3615</v>
      </c>
      <c r="V44" s="36">
        <v>10</v>
      </c>
      <c r="W44" s="36">
        <v>0</v>
      </c>
      <c r="X44" s="36">
        <f t="shared" si="10"/>
        <v>3625</v>
      </c>
      <c r="Y44" s="36">
        <v>160</v>
      </c>
      <c r="Z44" s="36">
        <f t="shared" si="11"/>
        <v>3785</v>
      </c>
      <c r="AA44" s="36">
        <v>521</v>
      </c>
      <c r="AB44" s="36">
        <v>1</v>
      </c>
      <c r="AC44" s="10" t="str">
        <f>VLOOKUP(B44,'STP Mapping'!$A$4:$D$303,4,FALSE)</f>
        <v>South West London</v>
      </c>
    </row>
    <row r="45" spans="2:29" s="3" customFormat="1" ht="12.75">
      <c r="B45" s="74" t="s">
        <v>146</v>
      </c>
      <c r="C45" s="74" t="s">
        <v>965</v>
      </c>
      <c r="D45" s="35" t="s">
        <v>320</v>
      </c>
      <c r="E45" s="36">
        <v>19746</v>
      </c>
      <c r="F45" s="36">
        <v>0</v>
      </c>
      <c r="G45" s="36">
        <v>9804</v>
      </c>
      <c r="H45" s="36">
        <f t="shared" si="0"/>
        <v>29550</v>
      </c>
      <c r="I45" s="36">
        <f t="shared" si="1"/>
        <v>18630</v>
      </c>
      <c r="J45" s="36">
        <f t="shared" si="2"/>
        <v>0</v>
      </c>
      <c r="K45" s="36">
        <f t="shared" si="3"/>
        <v>9698</v>
      </c>
      <c r="L45" s="36">
        <f t="shared" si="4"/>
        <v>28328</v>
      </c>
      <c r="M45" s="36">
        <v>1116</v>
      </c>
      <c r="N45" s="36">
        <v>0</v>
      </c>
      <c r="O45" s="36">
        <v>106</v>
      </c>
      <c r="P45" s="36">
        <f t="shared" si="5"/>
        <v>1222</v>
      </c>
      <c r="Q45" s="62">
        <f t="shared" si="6"/>
        <v>0.9586463620981387</v>
      </c>
      <c r="R45" s="62">
        <f t="shared" si="7"/>
        <v>0.9434822242479489</v>
      </c>
      <c r="S45" s="62" t="str">
        <f t="shared" si="8"/>
        <v>-</v>
      </c>
      <c r="T45" s="62">
        <f t="shared" si="9"/>
        <v>0.989188086495308</v>
      </c>
      <c r="U45" s="36">
        <v>4453</v>
      </c>
      <c r="V45" s="36">
        <v>0</v>
      </c>
      <c r="W45" s="36">
        <v>0</v>
      </c>
      <c r="X45" s="36">
        <f t="shared" si="10"/>
        <v>4453</v>
      </c>
      <c r="Y45" s="36">
        <v>301</v>
      </c>
      <c r="Z45" s="36">
        <f t="shared" si="11"/>
        <v>4754</v>
      </c>
      <c r="AA45" s="36">
        <v>49</v>
      </c>
      <c r="AB45" s="36">
        <v>2</v>
      </c>
      <c r="AC45" s="10" t="str">
        <f>VLOOKUP(B45,'STP Mapping'!$A$4:$D$303,4,FALSE)</f>
        <v>North West London</v>
      </c>
    </row>
    <row r="46" spans="2:29" s="3" customFormat="1" ht="12.75">
      <c r="B46" s="74" t="s">
        <v>246</v>
      </c>
      <c r="C46" s="74" t="s">
        <v>965</v>
      </c>
      <c r="D46" s="35" t="s">
        <v>950</v>
      </c>
      <c r="E46" s="36">
        <v>12753</v>
      </c>
      <c r="F46" s="36">
        <v>0</v>
      </c>
      <c r="G46" s="36">
        <v>19109</v>
      </c>
      <c r="H46" s="36">
        <f t="shared" si="0"/>
        <v>31862</v>
      </c>
      <c r="I46" s="36">
        <f t="shared" si="1"/>
        <v>9575</v>
      </c>
      <c r="J46" s="36">
        <f t="shared" si="2"/>
        <v>0</v>
      </c>
      <c r="K46" s="36">
        <f t="shared" si="3"/>
        <v>18744</v>
      </c>
      <c r="L46" s="36">
        <f t="shared" si="4"/>
        <v>28319</v>
      </c>
      <c r="M46" s="36">
        <v>3178</v>
      </c>
      <c r="N46" s="36">
        <v>0</v>
      </c>
      <c r="O46" s="36">
        <v>365</v>
      </c>
      <c r="P46" s="36">
        <f t="shared" si="5"/>
        <v>3543</v>
      </c>
      <c r="Q46" s="62">
        <f t="shared" si="6"/>
        <v>0.8888017073630029</v>
      </c>
      <c r="R46" s="62">
        <f t="shared" si="7"/>
        <v>0.7508037324551086</v>
      </c>
      <c r="S46" s="62" t="str">
        <f t="shared" si="8"/>
        <v>-</v>
      </c>
      <c r="T46" s="62">
        <f t="shared" si="9"/>
        <v>0.9808990528023445</v>
      </c>
      <c r="U46" s="36">
        <v>6522</v>
      </c>
      <c r="V46" s="36">
        <v>0</v>
      </c>
      <c r="W46" s="36">
        <v>0</v>
      </c>
      <c r="X46" s="36">
        <f t="shared" si="10"/>
        <v>6522</v>
      </c>
      <c r="Y46" s="36">
        <v>861</v>
      </c>
      <c r="Z46" s="36">
        <f t="shared" si="11"/>
        <v>7383</v>
      </c>
      <c r="AA46" s="36">
        <v>775</v>
      </c>
      <c r="AB46" s="36">
        <v>2</v>
      </c>
      <c r="AC46" s="10" t="str">
        <f>VLOOKUP(B46,'STP Mapping'!$A$4:$D$303,4,FALSE)</f>
        <v>North West London</v>
      </c>
    </row>
    <row r="47" spans="2:29" s="3" customFormat="1" ht="12.75">
      <c r="B47" s="74" t="s">
        <v>210</v>
      </c>
      <c r="C47" s="74" t="s">
        <v>965</v>
      </c>
      <c r="D47" s="35" t="s">
        <v>321</v>
      </c>
      <c r="E47" s="36">
        <v>0</v>
      </c>
      <c r="F47" s="36">
        <v>0</v>
      </c>
      <c r="G47" s="36">
        <v>19196</v>
      </c>
      <c r="H47" s="36">
        <f t="shared" si="0"/>
        <v>19196</v>
      </c>
      <c r="I47" s="36">
        <f t="shared" si="1"/>
        <v>0</v>
      </c>
      <c r="J47" s="36">
        <f t="shared" si="2"/>
        <v>0</v>
      </c>
      <c r="K47" s="36">
        <f t="shared" si="3"/>
        <v>18857</v>
      </c>
      <c r="L47" s="36">
        <f t="shared" si="4"/>
        <v>18857</v>
      </c>
      <c r="M47" s="36">
        <v>0</v>
      </c>
      <c r="N47" s="36">
        <v>0</v>
      </c>
      <c r="O47" s="36">
        <v>339</v>
      </c>
      <c r="P47" s="36">
        <f t="shared" si="5"/>
        <v>339</v>
      </c>
      <c r="Q47" s="62">
        <f t="shared" si="6"/>
        <v>0.9823400708480934</v>
      </c>
      <c r="R47" s="62" t="str">
        <f t="shared" si="7"/>
        <v>-</v>
      </c>
      <c r="S47" s="62" t="str">
        <f t="shared" si="8"/>
        <v>-</v>
      </c>
      <c r="T47" s="62">
        <f t="shared" si="9"/>
        <v>0.9823400708480934</v>
      </c>
      <c r="U47" s="36">
        <v>0</v>
      </c>
      <c r="V47" s="36">
        <v>0</v>
      </c>
      <c r="W47" s="36">
        <v>0</v>
      </c>
      <c r="X47" s="36">
        <f t="shared" si="10"/>
        <v>0</v>
      </c>
      <c r="Y47" s="36">
        <v>0</v>
      </c>
      <c r="Z47" s="36">
        <f t="shared" si="11"/>
        <v>0</v>
      </c>
      <c r="AA47" s="36">
        <v>0</v>
      </c>
      <c r="AB47" s="36">
        <v>0</v>
      </c>
      <c r="AC47" s="10" t="str">
        <f>VLOOKUP(B47,'STP Mapping'!$A$4:$D$303,4,FALSE)</f>
        <v>North West London</v>
      </c>
    </row>
    <row r="48" spans="2:29" s="3" customFormat="1" ht="12.75">
      <c r="B48" s="74" t="s">
        <v>155</v>
      </c>
      <c r="C48" s="74" t="s">
        <v>965</v>
      </c>
      <c r="D48" s="35" t="s">
        <v>325</v>
      </c>
      <c r="E48" s="36">
        <v>12678</v>
      </c>
      <c r="F48" s="36">
        <v>0</v>
      </c>
      <c r="G48" s="36">
        <v>0</v>
      </c>
      <c r="H48" s="36">
        <f t="shared" si="0"/>
        <v>12678</v>
      </c>
      <c r="I48" s="36">
        <f t="shared" si="1"/>
        <v>10142</v>
      </c>
      <c r="J48" s="36">
        <f t="shared" si="2"/>
        <v>0</v>
      </c>
      <c r="K48" s="36">
        <f t="shared" si="3"/>
        <v>0</v>
      </c>
      <c r="L48" s="36">
        <f t="shared" si="4"/>
        <v>10142</v>
      </c>
      <c r="M48" s="36">
        <v>2536</v>
      </c>
      <c r="N48" s="36">
        <v>0</v>
      </c>
      <c r="O48" s="36">
        <v>0</v>
      </c>
      <c r="P48" s="36">
        <f t="shared" si="5"/>
        <v>2536</v>
      </c>
      <c r="Q48" s="62">
        <f t="shared" si="6"/>
        <v>0.7999684492822212</v>
      </c>
      <c r="R48" s="62">
        <f t="shared" si="7"/>
        <v>0.7999684492822212</v>
      </c>
      <c r="S48" s="62" t="str">
        <f t="shared" si="8"/>
        <v>-</v>
      </c>
      <c r="T48" s="62" t="str">
        <f t="shared" si="9"/>
        <v>-</v>
      </c>
      <c r="U48" s="36">
        <v>1878</v>
      </c>
      <c r="V48" s="36">
        <v>0</v>
      </c>
      <c r="W48" s="36">
        <v>0</v>
      </c>
      <c r="X48" s="36">
        <f t="shared" si="10"/>
        <v>1878</v>
      </c>
      <c r="Y48" s="36">
        <v>813</v>
      </c>
      <c r="Z48" s="36">
        <f t="shared" si="11"/>
        <v>2691</v>
      </c>
      <c r="AA48" s="36">
        <v>361</v>
      </c>
      <c r="AB48" s="36">
        <v>1</v>
      </c>
      <c r="AC48" s="10" t="str">
        <f>VLOOKUP(B48,'STP Mapping'!$A$4:$D$303,4,FALSE)</f>
        <v>North Central London</v>
      </c>
    </row>
    <row r="49" spans="2:29" s="3" customFormat="1" ht="12.75">
      <c r="B49" s="74" t="s">
        <v>149</v>
      </c>
      <c r="C49" s="74" t="s">
        <v>965</v>
      </c>
      <c r="D49" s="35" t="s">
        <v>329</v>
      </c>
      <c r="E49" s="36">
        <v>10967</v>
      </c>
      <c r="F49" s="36">
        <v>0</v>
      </c>
      <c r="G49" s="36">
        <v>0</v>
      </c>
      <c r="H49" s="36">
        <f t="shared" si="0"/>
        <v>10967</v>
      </c>
      <c r="I49" s="36">
        <f t="shared" si="1"/>
        <v>10326</v>
      </c>
      <c r="J49" s="36">
        <f t="shared" si="2"/>
        <v>0</v>
      </c>
      <c r="K49" s="36">
        <f t="shared" si="3"/>
        <v>0</v>
      </c>
      <c r="L49" s="36">
        <f t="shared" si="4"/>
        <v>10326</v>
      </c>
      <c r="M49" s="36">
        <v>641</v>
      </c>
      <c r="N49" s="36">
        <v>0</v>
      </c>
      <c r="O49" s="36">
        <v>0</v>
      </c>
      <c r="P49" s="36">
        <f t="shared" si="5"/>
        <v>641</v>
      </c>
      <c r="Q49" s="62">
        <f t="shared" si="6"/>
        <v>0.9415519285128111</v>
      </c>
      <c r="R49" s="62">
        <f t="shared" si="7"/>
        <v>0.9415519285128111</v>
      </c>
      <c r="S49" s="62" t="str">
        <f t="shared" si="8"/>
        <v>-</v>
      </c>
      <c r="T49" s="62" t="str">
        <f t="shared" si="9"/>
        <v>-</v>
      </c>
      <c r="U49" s="36">
        <v>1719</v>
      </c>
      <c r="V49" s="36">
        <v>0</v>
      </c>
      <c r="W49" s="36">
        <v>0</v>
      </c>
      <c r="X49" s="36">
        <f t="shared" si="10"/>
        <v>1719</v>
      </c>
      <c r="Y49" s="36">
        <v>223</v>
      </c>
      <c r="Z49" s="36">
        <f t="shared" si="11"/>
        <v>1942</v>
      </c>
      <c r="AA49" s="36">
        <v>60</v>
      </c>
      <c r="AB49" s="36">
        <v>0</v>
      </c>
      <c r="AC49" s="10" t="str">
        <f>VLOOKUP(B49,'STP Mapping'!$A$4:$D$303,4,FALSE)</f>
        <v>North East London</v>
      </c>
    </row>
    <row r="50" spans="2:29" s="3" customFormat="1" ht="12.75">
      <c r="B50" s="74" t="s">
        <v>54</v>
      </c>
      <c r="C50" s="74" t="s">
        <v>965</v>
      </c>
      <c r="D50" s="35" t="s">
        <v>339</v>
      </c>
      <c r="E50" s="36">
        <v>21439</v>
      </c>
      <c r="F50" s="36">
        <v>0</v>
      </c>
      <c r="G50" s="36">
        <v>3728</v>
      </c>
      <c r="H50" s="36">
        <f t="shared" si="0"/>
        <v>25167</v>
      </c>
      <c r="I50" s="36">
        <f t="shared" si="1"/>
        <v>18051</v>
      </c>
      <c r="J50" s="36">
        <f t="shared" si="2"/>
        <v>0</v>
      </c>
      <c r="K50" s="36">
        <f t="shared" si="3"/>
        <v>3727</v>
      </c>
      <c r="L50" s="36">
        <f t="shared" si="4"/>
        <v>21778</v>
      </c>
      <c r="M50" s="36">
        <v>3388</v>
      </c>
      <c r="N50" s="36">
        <v>0</v>
      </c>
      <c r="O50" s="36">
        <v>1</v>
      </c>
      <c r="P50" s="36">
        <f t="shared" si="5"/>
        <v>3389</v>
      </c>
      <c r="Q50" s="62">
        <f t="shared" si="6"/>
        <v>0.8653395319267294</v>
      </c>
      <c r="R50" s="62">
        <f t="shared" si="7"/>
        <v>0.8419702411493073</v>
      </c>
      <c r="S50" s="62" t="str">
        <f t="shared" si="8"/>
        <v>-</v>
      </c>
      <c r="T50" s="62">
        <f t="shared" si="9"/>
        <v>0.9997317596566524</v>
      </c>
      <c r="U50" s="36">
        <v>4486</v>
      </c>
      <c r="V50" s="36">
        <v>0</v>
      </c>
      <c r="W50" s="36">
        <v>0</v>
      </c>
      <c r="X50" s="36">
        <f t="shared" si="10"/>
        <v>4486</v>
      </c>
      <c r="Y50" s="36">
        <v>1077</v>
      </c>
      <c r="Z50" s="36">
        <f t="shared" si="11"/>
        <v>5563</v>
      </c>
      <c r="AA50" s="36">
        <v>851</v>
      </c>
      <c r="AB50" s="36">
        <v>2</v>
      </c>
      <c r="AC50" s="10" t="str">
        <f>VLOOKUP(B50,'STP Mapping'!$A$4:$D$303,4,FALSE)</f>
        <v>North Central London</v>
      </c>
    </row>
    <row r="51" spans="2:29" s="3" customFormat="1" ht="12.75">
      <c r="B51" s="74" t="s">
        <v>39</v>
      </c>
      <c r="C51" s="74" t="s">
        <v>966</v>
      </c>
      <c r="D51" s="35" t="s">
        <v>390</v>
      </c>
      <c r="E51" s="36">
        <v>0</v>
      </c>
      <c r="F51" s="36">
        <v>0</v>
      </c>
      <c r="G51" s="36">
        <v>5303</v>
      </c>
      <c r="H51" s="36">
        <f t="shared" si="0"/>
        <v>5303</v>
      </c>
      <c r="I51" s="36">
        <f t="shared" si="1"/>
        <v>0</v>
      </c>
      <c r="J51" s="36">
        <f t="shared" si="2"/>
        <v>0</v>
      </c>
      <c r="K51" s="36">
        <f t="shared" si="3"/>
        <v>5300</v>
      </c>
      <c r="L51" s="36">
        <f t="shared" si="4"/>
        <v>5300</v>
      </c>
      <c r="M51" s="36">
        <v>0</v>
      </c>
      <c r="N51" s="36">
        <v>0</v>
      </c>
      <c r="O51" s="36">
        <v>3</v>
      </c>
      <c r="P51" s="36">
        <f t="shared" si="5"/>
        <v>3</v>
      </c>
      <c r="Q51" s="62">
        <f t="shared" si="6"/>
        <v>0.9994342824816141</v>
      </c>
      <c r="R51" s="62" t="str">
        <f t="shared" si="7"/>
        <v>-</v>
      </c>
      <c r="S51" s="62" t="str">
        <f t="shared" si="8"/>
        <v>-</v>
      </c>
      <c r="T51" s="62">
        <f t="shared" si="9"/>
        <v>0.9994342824816141</v>
      </c>
      <c r="U51" s="36">
        <v>0</v>
      </c>
      <c r="V51" s="36">
        <v>0</v>
      </c>
      <c r="W51" s="36">
        <v>0</v>
      </c>
      <c r="X51" s="36">
        <f t="shared" si="10"/>
        <v>0</v>
      </c>
      <c r="Y51" s="36">
        <v>0</v>
      </c>
      <c r="Z51" s="36">
        <f t="shared" si="11"/>
        <v>0</v>
      </c>
      <c r="AA51" s="36">
        <v>0</v>
      </c>
      <c r="AB51" s="36">
        <v>0</v>
      </c>
      <c r="AC51" s="10" t="str">
        <f>VLOOKUP(B51,'STP Mapping'!$A$4:$D$303,4,FALSE)</f>
        <v>Nottinghamshire</v>
      </c>
    </row>
    <row r="52" spans="2:29" s="3" customFormat="1" ht="12.75">
      <c r="B52" s="74" t="s">
        <v>261</v>
      </c>
      <c r="C52" s="74" t="s">
        <v>966</v>
      </c>
      <c r="D52" s="35" t="s">
        <v>348</v>
      </c>
      <c r="E52" s="36">
        <v>0</v>
      </c>
      <c r="F52" s="36">
        <v>0</v>
      </c>
      <c r="G52" s="36">
        <v>3333</v>
      </c>
      <c r="H52" s="36">
        <f t="shared" si="0"/>
        <v>3333</v>
      </c>
      <c r="I52" s="36">
        <f t="shared" si="1"/>
        <v>0</v>
      </c>
      <c r="J52" s="36">
        <f t="shared" si="2"/>
        <v>0</v>
      </c>
      <c r="K52" s="36">
        <f t="shared" si="3"/>
        <v>3333</v>
      </c>
      <c r="L52" s="36">
        <f t="shared" si="4"/>
        <v>3333</v>
      </c>
      <c r="M52" s="36">
        <v>0</v>
      </c>
      <c r="N52" s="36">
        <v>0</v>
      </c>
      <c r="O52" s="36">
        <v>0</v>
      </c>
      <c r="P52" s="36">
        <f t="shared" si="5"/>
        <v>0</v>
      </c>
      <c r="Q52" s="62">
        <f t="shared" si="6"/>
        <v>1</v>
      </c>
      <c r="R52" s="62" t="str">
        <f t="shared" si="7"/>
        <v>-</v>
      </c>
      <c r="S52" s="62" t="str">
        <f t="shared" si="8"/>
        <v>-</v>
      </c>
      <c r="T52" s="62">
        <f t="shared" si="9"/>
        <v>1</v>
      </c>
      <c r="U52" s="36">
        <v>0</v>
      </c>
      <c r="V52" s="36">
        <v>0</v>
      </c>
      <c r="W52" s="36">
        <v>0</v>
      </c>
      <c r="X52" s="36">
        <f t="shared" si="10"/>
        <v>0</v>
      </c>
      <c r="Y52" s="36">
        <v>0</v>
      </c>
      <c r="Z52" s="36">
        <f t="shared" si="11"/>
        <v>0</v>
      </c>
      <c r="AA52" s="36">
        <v>0</v>
      </c>
      <c r="AB52" s="36">
        <v>0</v>
      </c>
      <c r="AC52" s="10" t="str">
        <f>VLOOKUP(B52,'STP Mapping'!$A$4:$D$303,4,FALSE)</f>
        <v>Birmingham and Solihull</v>
      </c>
    </row>
    <row r="53" spans="2:29" s="3" customFormat="1" ht="12.75">
      <c r="B53" s="74" t="s">
        <v>28</v>
      </c>
      <c r="C53" s="74" t="s">
        <v>966</v>
      </c>
      <c r="D53" s="35" t="s">
        <v>382</v>
      </c>
      <c r="E53" s="36">
        <v>0</v>
      </c>
      <c r="F53" s="36">
        <v>0</v>
      </c>
      <c r="G53" s="36">
        <v>306</v>
      </c>
      <c r="H53" s="36">
        <f t="shared" si="0"/>
        <v>306</v>
      </c>
      <c r="I53" s="36">
        <f t="shared" si="1"/>
        <v>0</v>
      </c>
      <c r="J53" s="36">
        <f t="shared" si="2"/>
        <v>0</v>
      </c>
      <c r="K53" s="36">
        <f t="shared" si="3"/>
        <v>306</v>
      </c>
      <c r="L53" s="36">
        <f t="shared" si="4"/>
        <v>306</v>
      </c>
      <c r="M53" s="36">
        <v>0</v>
      </c>
      <c r="N53" s="36">
        <v>0</v>
      </c>
      <c r="O53" s="36">
        <v>0</v>
      </c>
      <c r="P53" s="36">
        <f t="shared" si="5"/>
        <v>0</v>
      </c>
      <c r="Q53" s="62">
        <f t="shared" si="6"/>
        <v>1</v>
      </c>
      <c r="R53" s="62" t="str">
        <f t="shared" si="7"/>
        <v>-</v>
      </c>
      <c r="S53" s="62" t="str">
        <f t="shared" si="8"/>
        <v>-</v>
      </c>
      <c r="T53" s="62">
        <f t="shared" si="9"/>
        <v>1</v>
      </c>
      <c r="U53" s="36">
        <v>0</v>
      </c>
      <c r="V53" s="36">
        <v>0</v>
      </c>
      <c r="W53" s="36">
        <v>0</v>
      </c>
      <c r="X53" s="36">
        <f t="shared" si="10"/>
        <v>0</v>
      </c>
      <c r="Y53" s="36">
        <v>0</v>
      </c>
      <c r="Z53" s="36">
        <f t="shared" si="11"/>
        <v>0</v>
      </c>
      <c r="AA53" s="36">
        <v>0</v>
      </c>
      <c r="AB53" s="36">
        <v>0</v>
      </c>
      <c r="AC53" s="10" t="str">
        <f>VLOOKUP(B53,'STP Mapping'!$A$4:$D$303,4,FALSE)</f>
        <v>Leicester, Leicestershire and Rutland</v>
      </c>
    </row>
    <row r="54" spans="2:29" s="3" customFormat="1" ht="12.75">
      <c r="B54" s="74" t="s">
        <v>296</v>
      </c>
      <c r="C54" s="74" t="s">
        <v>966</v>
      </c>
      <c r="D54" s="35" t="s">
        <v>368</v>
      </c>
      <c r="E54" s="36">
        <v>0</v>
      </c>
      <c r="F54" s="36">
        <v>0</v>
      </c>
      <c r="G54" s="36">
        <v>2638</v>
      </c>
      <c r="H54" s="36">
        <f t="shared" si="0"/>
        <v>2638</v>
      </c>
      <c r="I54" s="36">
        <f t="shared" si="1"/>
        <v>0</v>
      </c>
      <c r="J54" s="36">
        <f t="shared" si="2"/>
        <v>0</v>
      </c>
      <c r="K54" s="36">
        <f t="shared" si="3"/>
        <v>2638</v>
      </c>
      <c r="L54" s="36">
        <f t="shared" si="4"/>
        <v>2638</v>
      </c>
      <c r="M54" s="36">
        <v>0</v>
      </c>
      <c r="N54" s="36">
        <v>0</v>
      </c>
      <c r="O54" s="36">
        <v>0</v>
      </c>
      <c r="P54" s="36">
        <f t="shared" si="5"/>
        <v>0</v>
      </c>
      <c r="Q54" s="62">
        <f t="shared" si="6"/>
        <v>1</v>
      </c>
      <c r="R54" s="62" t="str">
        <f t="shared" si="7"/>
        <v>-</v>
      </c>
      <c r="S54" s="62" t="str">
        <f t="shared" si="8"/>
        <v>-</v>
      </c>
      <c r="T54" s="62">
        <f t="shared" si="9"/>
        <v>1</v>
      </c>
      <c r="U54" s="36">
        <v>0</v>
      </c>
      <c r="V54" s="36">
        <v>0</v>
      </c>
      <c r="W54" s="36">
        <v>0</v>
      </c>
      <c r="X54" s="36">
        <f t="shared" si="10"/>
        <v>0</v>
      </c>
      <c r="Y54" s="36">
        <v>0</v>
      </c>
      <c r="Z54" s="36">
        <f t="shared" si="11"/>
        <v>0</v>
      </c>
      <c r="AA54" s="36">
        <v>0</v>
      </c>
      <c r="AB54" s="36">
        <v>0</v>
      </c>
      <c r="AC54" s="10" t="str">
        <f>VLOOKUP(B54,'STP Mapping'!$A$4:$D$303,4,FALSE)</f>
        <v>Birmingham and Solihull</v>
      </c>
    </row>
    <row r="55" spans="2:29" s="3" customFormat="1" ht="12.75">
      <c r="B55" s="74" t="s">
        <v>29</v>
      </c>
      <c r="C55" s="74" t="s">
        <v>966</v>
      </c>
      <c r="D55" s="35" t="s">
        <v>393</v>
      </c>
      <c r="E55" s="36">
        <v>0</v>
      </c>
      <c r="F55" s="36">
        <v>0</v>
      </c>
      <c r="G55" s="36">
        <v>216</v>
      </c>
      <c r="H55" s="36">
        <f t="shared" si="0"/>
        <v>216</v>
      </c>
      <c r="I55" s="36">
        <f t="shared" si="1"/>
        <v>0</v>
      </c>
      <c r="J55" s="36">
        <f t="shared" si="2"/>
        <v>0</v>
      </c>
      <c r="K55" s="36">
        <f t="shared" si="3"/>
        <v>216</v>
      </c>
      <c r="L55" s="36">
        <f t="shared" si="4"/>
        <v>216</v>
      </c>
      <c r="M55" s="36">
        <v>0</v>
      </c>
      <c r="N55" s="36">
        <v>0</v>
      </c>
      <c r="O55" s="36">
        <v>0</v>
      </c>
      <c r="P55" s="36">
        <f t="shared" si="5"/>
        <v>0</v>
      </c>
      <c r="Q55" s="62">
        <f t="shared" si="6"/>
        <v>1</v>
      </c>
      <c r="R55" s="62" t="str">
        <f t="shared" si="7"/>
        <v>-</v>
      </c>
      <c r="S55" s="62" t="str">
        <f t="shared" si="8"/>
        <v>-</v>
      </c>
      <c r="T55" s="62">
        <f t="shared" si="9"/>
        <v>1</v>
      </c>
      <c r="U55" s="36">
        <v>0</v>
      </c>
      <c r="V55" s="36">
        <v>0</v>
      </c>
      <c r="W55" s="36">
        <v>0</v>
      </c>
      <c r="X55" s="36">
        <f t="shared" si="10"/>
        <v>0</v>
      </c>
      <c r="Y55" s="36">
        <v>0</v>
      </c>
      <c r="Z55" s="36">
        <f t="shared" si="11"/>
        <v>0</v>
      </c>
      <c r="AA55" s="36">
        <v>0</v>
      </c>
      <c r="AB55" s="36">
        <v>0</v>
      </c>
      <c r="AC55" s="10" t="str">
        <f>VLOOKUP(B55,'STP Mapping'!$A$4:$D$303,4,FALSE)</f>
        <v>Leicester, Leicestershire and Rutland</v>
      </c>
    </row>
    <row r="56" spans="2:29" s="3" customFormat="1" ht="12.75">
      <c r="B56" s="74" t="s">
        <v>235</v>
      </c>
      <c r="C56" s="74" t="s">
        <v>966</v>
      </c>
      <c r="D56" s="35" t="s">
        <v>561</v>
      </c>
      <c r="E56" s="36">
        <v>0</v>
      </c>
      <c r="F56" s="36">
        <v>0</v>
      </c>
      <c r="G56" s="36">
        <v>4620</v>
      </c>
      <c r="H56" s="36">
        <f t="shared" si="0"/>
        <v>4620</v>
      </c>
      <c r="I56" s="36">
        <f t="shared" si="1"/>
        <v>0</v>
      </c>
      <c r="J56" s="36">
        <f t="shared" si="2"/>
        <v>0</v>
      </c>
      <c r="K56" s="36">
        <f t="shared" si="3"/>
        <v>4588</v>
      </c>
      <c r="L56" s="36">
        <f t="shared" si="4"/>
        <v>4588</v>
      </c>
      <c r="M56" s="36">
        <v>0</v>
      </c>
      <c r="N56" s="36">
        <v>0</v>
      </c>
      <c r="O56" s="36">
        <v>32</v>
      </c>
      <c r="P56" s="36">
        <f t="shared" si="5"/>
        <v>32</v>
      </c>
      <c r="Q56" s="62">
        <f t="shared" si="6"/>
        <v>0.9930735930735931</v>
      </c>
      <c r="R56" s="62" t="str">
        <f t="shared" si="7"/>
        <v>-</v>
      </c>
      <c r="S56" s="62" t="str">
        <f t="shared" si="8"/>
        <v>-</v>
      </c>
      <c r="T56" s="62">
        <f t="shared" si="9"/>
        <v>0.9930735930735931</v>
      </c>
      <c r="U56" s="36">
        <v>0</v>
      </c>
      <c r="V56" s="36">
        <v>0</v>
      </c>
      <c r="W56" s="36">
        <v>0</v>
      </c>
      <c r="X56" s="36">
        <f t="shared" si="10"/>
        <v>0</v>
      </c>
      <c r="Y56" s="36">
        <v>0</v>
      </c>
      <c r="Z56" s="36">
        <f t="shared" si="11"/>
        <v>0</v>
      </c>
      <c r="AA56" s="36">
        <v>0</v>
      </c>
      <c r="AB56" s="36">
        <v>0</v>
      </c>
      <c r="AC56" s="10" t="str">
        <f>VLOOKUP(B56,'STP Mapping'!$A$4:$D$303,4,FALSE)</f>
        <v>Leicester, Leicestershire and Rutland</v>
      </c>
    </row>
    <row r="57" spans="2:29" s="3" customFormat="1" ht="12.75">
      <c r="B57" s="74" t="s">
        <v>218</v>
      </c>
      <c r="C57" s="74" t="s">
        <v>966</v>
      </c>
      <c r="D57" s="35" t="s">
        <v>406</v>
      </c>
      <c r="E57" s="36">
        <v>0</v>
      </c>
      <c r="F57" s="36">
        <v>0</v>
      </c>
      <c r="G57" s="36">
        <v>2983</v>
      </c>
      <c r="H57" s="36">
        <f t="shared" si="0"/>
        <v>2983</v>
      </c>
      <c r="I57" s="36">
        <f t="shared" si="1"/>
        <v>0</v>
      </c>
      <c r="J57" s="36">
        <f t="shared" si="2"/>
        <v>0</v>
      </c>
      <c r="K57" s="36">
        <f t="shared" si="3"/>
        <v>2983</v>
      </c>
      <c r="L57" s="36">
        <f t="shared" si="4"/>
        <v>2983</v>
      </c>
      <c r="M57" s="36">
        <v>0</v>
      </c>
      <c r="N57" s="36">
        <v>0</v>
      </c>
      <c r="O57" s="36">
        <v>0</v>
      </c>
      <c r="P57" s="36">
        <f t="shared" si="5"/>
        <v>0</v>
      </c>
      <c r="Q57" s="62">
        <f t="shared" si="6"/>
        <v>1</v>
      </c>
      <c r="R57" s="62" t="str">
        <f t="shared" si="7"/>
        <v>-</v>
      </c>
      <c r="S57" s="62" t="str">
        <f t="shared" si="8"/>
        <v>-</v>
      </c>
      <c r="T57" s="62">
        <f t="shared" si="9"/>
        <v>1</v>
      </c>
      <c r="U57" s="36">
        <v>0</v>
      </c>
      <c r="V57" s="36">
        <v>0</v>
      </c>
      <c r="W57" s="36">
        <v>0</v>
      </c>
      <c r="X57" s="36">
        <f t="shared" si="10"/>
        <v>0</v>
      </c>
      <c r="Y57" s="36">
        <v>0</v>
      </c>
      <c r="Z57" s="36">
        <f t="shared" si="11"/>
        <v>0</v>
      </c>
      <c r="AA57" s="36">
        <v>0</v>
      </c>
      <c r="AB57" s="36">
        <v>0</v>
      </c>
      <c r="AC57" s="10" t="str">
        <f>VLOOKUP(B57,'STP Mapping'!$A$4:$D$303,4,FALSE)</f>
        <v>The Black Country</v>
      </c>
    </row>
    <row r="58" spans="2:29" s="3" customFormat="1" ht="12.75">
      <c r="B58" s="74" t="s">
        <v>35</v>
      </c>
      <c r="C58" s="74" t="s">
        <v>966</v>
      </c>
      <c r="D58" s="35" t="s">
        <v>346</v>
      </c>
      <c r="E58" s="36">
        <v>0</v>
      </c>
      <c r="F58" s="36">
        <v>0</v>
      </c>
      <c r="G58" s="36">
        <v>6092</v>
      </c>
      <c r="H58" s="36">
        <f t="shared" si="0"/>
        <v>6092</v>
      </c>
      <c r="I58" s="36">
        <f t="shared" si="1"/>
        <v>0</v>
      </c>
      <c r="J58" s="36">
        <f t="shared" si="2"/>
        <v>0</v>
      </c>
      <c r="K58" s="36">
        <f t="shared" si="3"/>
        <v>6092</v>
      </c>
      <c r="L58" s="36">
        <f t="shared" si="4"/>
        <v>6092</v>
      </c>
      <c r="M58" s="36">
        <v>0</v>
      </c>
      <c r="N58" s="36">
        <v>0</v>
      </c>
      <c r="O58" s="36">
        <v>0</v>
      </c>
      <c r="P58" s="36">
        <f t="shared" si="5"/>
        <v>0</v>
      </c>
      <c r="Q58" s="62">
        <f t="shared" si="6"/>
        <v>1</v>
      </c>
      <c r="R58" s="62" t="str">
        <f t="shared" si="7"/>
        <v>-</v>
      </c>
      <c r="S58" s="62" t="str">
        <f t="shared" si="8"/>
        <v>-</v>
      </c>
      <c r="T58" s="62">
        <f t="shared" si="9"/>
        <v>1</v>
      </c>
      <c r="U58" s="36">
        <v>0</v>
      </c>
      <c r="V58" s="36">
        <v>0</v>
      </c>
      <c r="W58" s="36">
        <v>0</v>
      </c>
      <c r="X58" s="36">
        <f t="shared" si="10"/>
        <v>0</v>
      </c>
      <c r="Y58" s="36">
        <v>0</v>
      </c>
      <c r="Z58" s="36">
        <f t="shared" si="11"/>
        <v>0</v>
      </c>
      <c r="AA58" s="36">
        <v>0</v>
      </c>
      <c r="AB58" s="36">
        <v>0</v>
      </c>
      <c r="AC58" s="10" t="str">
        <f>VLOOKUP(B58,'STP Mapping'!$A$4:$D$303,4,FALSE)</f>
        <v>Birmingham and Solihull</v>
      </c>
    </row>
    <row r="59" spans="2:29" s="3" customFormat="1" ht="12.75">
      <c r="B59" s="74" t="s">
        <v>205</v>
      </c>
      <c r="C59" s="74" t="s">
        <v>966</v>
      </c>
      <c r="D59" s="35" t="s">
        <v>358</v>
      </c>
      <c r="E59" s="36">
        <v>0</v>
      </c>
      <c r="F59" s="36">
        <v>0</v>
      </c>
      <c r="G59" s="36">
        <v>6014</v>
      </c>
      <c r="H59" s="36">
        <f t="shared" si="0"/>
        <v>6014</v>
      </c>
      <c r="I59" s="36">
        <f t="shared" si="1"/>
        <v>0</v>
      </c>
      <c r="J59" s="36">
        <f t="shared" si="2"/>
        <v>0</v>
      </c>
      <c r="K59" s="36">
        <f t="shared" si="3"/>
        <v>6013</v>
      </c>
      <c r="L59" s="36">
        <f t="shared" si="4"/>
        <v>6013</v>
      </c>
      <c r="M59" s="36">
        <v>0</v>
      </c>
      <c r="N59" s="36">
        <v>0</v>
      </c>
      <c r="O59" s="36">
        <v>1</v>
      </c>
      <c r="P59" s="36">
        <f t="shared" si="5"/>
        <v>1</v>
      </c>
      <c r="Q59" s="62">
        <f t="shared" si="6"/>
        <v>0.9998337213169272</v>
      </c>
      <c r="R59" s="62" t="str">
        <f t="shared" si="7"/>
        <v>-</v>
      </c>
      <c r="S59" s="62" t="str">
        <f t="shared" si="8"/>
        <v>-</v>
      </c>
      <c r="T59" s="62">
        <f t="shared" si="9"/>
        <v>0.9998337213169272</v>
      </c>
      <c r="U59" s="36">
        <v>0</v>
      </c>
      <c r="V59" s="36">
        <v>0</v>
      </c>
      <c r="W59" s="36">
        <v>0</v>
      </c>
      <c r="X59" s="36">
        <f t="shared" si="10"/>
        <v>0</v>
      </c>
      <c r="Y59" s="36">
        <v>0</v>
      </c>
      <c r="Z59" s="36">
        <f t="shared" si="11"/>
        <v>0</v>
      </c>
      <c r="AA59" s="36">
        <v>0</v>
      </c>
      <c r="AB59" s="36">
        <v>0</v>
      </c>
      <c r="AC59" s="10" t="str">
        <f>VLOOKUP(B59,'STP Mapping'!$A$4:$D$303,4,FALSE)</f>
        <v>Derbyshire</v>
      </c>
    </row>
    <row r="60" spans="2:29" s="3" customFormat="1" ht="12.75">
      <c r="B60" s="74" t="s">
        <v>202</v>
      </c>
      <c r="C60" s="74" t="s">
        <v>966</v>
      </c>
      <c r="D60" s="35" t="s">
        <v>372</v>
      </c>
      <c r="E60" s="36">
        <v>0</v>
      </c>
      <c r="F60" s="36">
        <v>0</v>
      </c>
      <c r="G60" s="36">
        <v>1042</v>
      </c>
      <c r="H60" s="36">
        <f t="shared" si="0"/>
        <v>1042</v>
      </c>
      <c r="I60" s="36">
        <f t="shared" si="1"/>
        <v>0</v>
      </c>
      <c r="J60" s="36">
        <f t="shared" si="2"/>
        <v>0</v>
      </c>
      <c r="K60" s="36">
        <f t="shared" si="3"/>
        <v>1035</v>
      </c>
      <c r="L60" s="36">
        <f t="shared" si="4"/>
        <v>1035</v>
      </c>
      <c r="M60" s="36">
        <v>0</v>
      </c>
      <c r="N60" s="36">
        <v>0</v>
      </c>
      <c r="O60" s="36">
        <v>7</v>
      </c>
      <c r="P60" s="36">
        <f t="shared" si="5"/>
        <v>7</v>
      </c>
      <c r="Q60" s="62">
        <f t="shared" si="6"/>
        <v>0.9932821497120922</v>
      </c>
      <c r="R60" s="62" t="str">
        <f t="shared" si="7"/>
        <v>-</v>
      </c>
      <c r="S60" s="62" t="str">
        <f t="shared" si="8"/>
        <v>-</v>
      </c>
      <c r="T60" s="62">
        <f t="shared" si="9"/>
        <v>0.9932821497120922</v>
      </c>
      <c r="U60" s="36">
        <v>0</v>
      </c>
      <c r="V60" s="36">
        <v>0</v>
      </c>
      <c r="W60" s="36">
        <v>0</v>
      </c>
      <c r="X60" s="36">
        <f t="shared" si="10"/>
        <v>0</v>
      </c>
      <c r="Y60" s="36">
        <v>0</v>
      </c>
      <c r="Z60" s="36">
        <f t="shared" si="11"/>
        <v>0</v>
      </c>
      <c r="AA60" s="36">
        <v>0</v>
      </c>
      <c r="AB60" s="36">
        <v>0</v>
      </c>
      <c r="AC60" s="10" t="str">
        <f>VLOOKUP(B60,'STP Mapping'!$A$4:$D$303,4,FALSE)</f>
        <v>Hertfordshire and West Essex</v>
      </c>
    </row>
    <row r="61" spans="2:29" s="3" customFormat="1" ht="12.75">
      <c r="B61" s="74" t="s">
        <v>216</v>
      </c>
      <c r="C61" s="74" t="s">
        <v>966</v>
      </c>
      <c r="D61" s="35" t="s">
        <v>403</v>
      </c>
      <c r="E61" s="36">
        <v>0</v>
      </c>
      <c r="F61" s="36">
        <v>0</v>
      </c>
      <c r="G61" s="36">
        <v>6445</v>
      </c>
      <c r="H61" s="36">
        <f t="shared" si="0"/>
        <v>6445</v>
      </c>
      <c r="I61" s="36">
        <f t="shared" si="1"/>
        <v>0</v>
      </c>
      <c r="J61" s="36">
        <f t="shared" si="2"/>
        <v>0</v>
      </c>
      <c r="K61" s="36">
        <f t="shared" si="3"/>
        <v>6445</v>
      </c>
      <c r="L61" s="36">
        <f t="shared" si="4"/>
        <v>6445</v>
      </c>
      <c r="M61" s="36">
        <v>0</v>
      </c>
      <c r="N61" s="36">
        <v>0</v>
      </c>
      <c r="O61" s="36">
        <v>0</v>
      </c>
      <c r="P61" s="36">
        <f t="shared" si="5"/>
        <v>0</v>
      </c>
      <c r="Q61" s="62">
        <f t="shared" si="6"/>
        <v>1</v>
      </c>
      <c r="R61" s="62" t="str">
        <f t="shared" si="7"/>
        <v>-</v>
      </c>
      <c r="S61" s="62" t="str">
        <f t="shared" si="8"/>
        <v>-</v>
      </c>
      <c r="T61" s="62">
        <f t="shared" si="9"/>
        <v>1</v>
      </c>
      <c r="U61" s="36">
        <v>0</v>
      </c>
      <c r="V61" s="36">
        <v>0</v>
      </c>
      <c r="W61" s="36">
        <v>0</v>
      </c>
      <c r="X61" s="36">
        <f t="shared" si="10"/>
        <v>0</v>
      </c>
      <c r="Y61" s="36">
        <v>0</v>
      </c>
      <c r="Z61" s="36">
        <f t="shared" si="11"/>
        <v>0</v>
      </c>
      <c r="AA61" s="36">
        <v>0</v>
      </c>
      <c r="AB61" s="36">
        <v>0</v>
      </c>
      <c r="AC61" s="10" t="str">
        <f>VLOOKUP(B61,'STP Mapping'!$A$4:$D$303,4,FALSE)</f>
        <v>Birmingham and Solihull</v>
      </c>
    </row>
    <row r="62" spans="2:29" s="3" customFormat="1" ht="12.75">
      <c r="B62" s="74" t="s">
        <v>38</v>
      </c>
      <c r="C62" s="74" t="s">
        <v>966</v>
      </c>
      <c r="D62" s="35" t="s">
        <v>938</v>
      </c>
      <c r="E62" s="36">
        <v>0</v>
      </c>
      <c r="F62" s="36">
        <v>0</v>
      </c>
      <c r="G62" s="36">
        <v>1993</v>
      </c>
      <c r="H62" s="36">
        <f t="shared" si="0"/>
        <v>1993</v>
      </c>
      <c r="I62" s="36">
        <f t="shared" si="1"/>
        <v>0</v>
      </c>
      <c r="J62" s="36">
        <f t="shared" si="2"/>
        <v>0</v>
      </c>
      <c r="K62" s="36">
        <f t="shared" si="3"/>
        <v>1985</v>
      </c>
      <c r="L62" s="36">
        <f t="shared" si="4"/>
        <v>1985</v>
      </c>
      <c r="M62" s="36">
        <v>0</v>
      </c>
      <c r="N62" s="36">
        <v>0</v>
      </c>
      <c r="O62" s="36">
        <v>8</v>
      </c>
      <c r="P62" s="36">
        <f t="shared" si="5"/>
        <v>8</v>
      </c>
      <c r="Q62" s="62">
        <f t="shared" si="6"/>
        <v>0.9959859508278976</v>
      </c>
      <c r="R62" s="62" t="str">
        <f t="shared" si="7"/>
        <v>-</v>
      </c>
      <c r="S62" s="62" t="str">
        <f t="shared" si="8"/>
        <v>-</v>
      </c>
      <c r="T62" s="62">
        <f t="shared" si="9"/>
        <v>0.9959859508278976</v>
      </c>
      <c r="U62" s="36">
        <v>0</v>
      </c>
      <c r="V62" s="36">
        <v>0</v>
      </c>
      <c r="W62" s="36">
        <v>0</v>
      </c>
      <c r="X62" s="36">
        <f t="shared" si="10"/>
        <v>0</v>
      </c>
      <c r="Y62" s="36">
        <v>0</v>
      </c>
      <c r="Z62" s="36">
        <f t="shared" si="11"/>
        <v>0</v>
      </c>
      <c r="AA62" s="36">
        <v>0</v>
      </c>
      <c r="AB62" s="36">
        <v>0</v>
      </c>
      <c r="AC62" s="10" t="str">
        <f>VLOOKUP(B62,'STP Mapping'!$A$4:$D$303,4,FALSE)</f>
        <v>Derbyshire</v>
      </c>
    </row>
    <row r="63" spans="1:29" s="3" customFormat="1" ht="12.75">
      <c r="A63" s="12"/>
      <c r="B63" s="74" t="s">
        <v>123</v>
      </c>
      <c r="C63" s="74" t="s">
        <v>966</v>
      </c>
      <c r="D63" s="35" t="s">
        <v>367</v>
      </c>
      <c r="E63" s="36">
        <v>7690</v>
      </c>
      <c r="F63" s="36">
        <v>0</v>
      </c>
      <c r="G63" s="36">
        <v>0</v>
      </c>
      <c r="H63" s="36">
        <f t="shared" si="0"/>
        <v>7690</v>
      </c>
      <c r="I63" s="36">
        <f t="shared" si="1"/>
        <v>6471</v>
      </c>
      <c r="J63" s="36">
        <f t="shared" si="2"/>
        <v>0</v>
      </c>
      <c r="K63" s="36">
        <f t="shared" si="3"/>
        <v>0</v>
      </c>
      <c r="L63" s="36">
        <f t="shared" si="4"/>
        <v>6471</v>
      </c>
      <c r="M63" s="36">
        <v>1219</v>
      </c>
      <c r="N63" s="36">
        <v>0</v>
      </c>
      <c r="O63" s="36">
        <v>0</v>
      </c>
      <c r="P63" s="36">
        <f t="shared" si="5"/>
        <v>1219</v>
      </c>
      <c r="Q63" s="62">
        <f t="shared" si="6"/>
        <v>0.84148244473342</v>
      </c>
      <c r="R63" s="62">
        <f t="shared" si="7"/>
        <v>0.84148244473342</v>
      </c>
      <c r="S63" s="62" t="str">
        <f t="shared" si="8"/>
        <v>-</v>
      </c>
      <c r="T63" s="62" t="str">
        <f t="shared" si="9"/>
        <v>-</v>
      </c>
      <c r="U63" s="36">
        <v>1465</v>
      </c>
      <c r="V63" s="36">
        <v>0</v>
      </c>
      <c r="W63" s="36">
        <v>0</v>
      </c>
      <c r="X63" s="36">
        <f t="shared" si="10"/>
        <v>1465</v>
      </c>
      <c r="Y63" s="36">
        <v>58</v>
      </c>
      <c r="Z63" s="36">
        <f t="shared" si="11"/>
        <v>1523</v>
      </c>
      <c r="AA63" s="36">
        <v>368</v>
      </c>
      <c r="AB63" s="36">
        <v>7</v>
      </c>
      <c r="AC63" s="10" t="str">
        <f>VLOOKUP(B63,'STP Mapping'!$A$4:$D$303,4,FALSE)</f>
        <v>Coventry and Warwickshire</v>
      </c>
    </row>
    <row r="64" spans="1:29" s="3" customFormat="1" ht="12.75">
      <c r="A64" s="12"/>
      <c r="B64" s="74" t="s">
        <v>97</v>
      </c>
      <c r="C64" s="74" t="s">
        <v>966</v>
      </c>
      <c r="D64" s="35" t="s">
        <v>416</v>
      </c>
      <c r="E64" s="36">
        <v>6235</v>
      </c>
      <c r="F64" s="36">
        <v>0</v>
      </c>
      <c r="G64" s="36">
        <v>460</v>
      </c>
      <c r="H64" s="36">
        <f t="shared" si="0"/>
        <v>6695</v>
      </c>
      <c r="I64" s="36">
        <f t="shared" si="1"/>
        <v>5523</v>
      </c>
      <c r="J64" s="36">
        <f t="shared" si="2"/>
        <v>0</v>
      </c>
      <c r="K64" s="36">
        <f t="shared" si="3"/>
        <v>460</v>
      </c>
      <c r="L64" s="36">
        <f t="shared" si="4"/>
        <v>5983</v>
      </c>
      <c r="M64" s="36">
        <v>712</v>
      </c>
      <c r="N64" s="36">
        <v>0</v>
      </c>
      <c r="O64" s="36">
        <v>0</v>
      </c>
      <c r="P64" s="36">
        <f t="shared" si="5"/>
        <v>712</v>
      </c>
      <c r="Q64" s="62">
        <f t="shared" si="6"/>
        <v>0.8936519790888723</v>
      </c>
      <c r="R64" s="62">
        <f t="shared" si="7"/>
        <v>0.8858059342421812</v>
      </c>
      <c r="S64" s="62" t="str">
        <f t="shared" si="8"/>
        <v>-</v>
      </c>
      <c r="T64" s="62">
        <f t="shared" si="9"/>
        <v>1</v>
      </c>
      <c r="U64" s="36">
        <v>2188</v>
      </c>
      <c r="V64" s="36">
        <v>0</v>
      </c>
      <c r="W64" s="36">
        <v>0</v>
      </c>
      <c r="X64" s="36">
        <f t="shared" si="10"/>
        <v>2188</v>
      </c>
      <c r="Y64" s="36">
        <v>782</v>
      </c>
      <c r="Z64" s="36">
        <f t="shared" si="11"/>
        <v>2970</v>
      </c>
      <c r="AA64" s="36">
        <v>65</v>
      </c>
      <c r="AB64" s="36">
        <v>0</v>
      </c>
      <c r="AC64" s="10" t="str">
        <f>VLOOKUP(B64,'STP Mapping'!$A$4:$D$303,4,FALSE)</f>
        <v>Suffolk and North East Essex</v>
      </c>
    </row>
    <row r="65" spans="1:29" s="3" customFormat="1" ht="12.75">
      <c r="A65" s="12"/>
      <c r="B65" s="74" t="s">
        <v>122</v>
      </c>
      <c r="C65" s="74" t="s">
        <v>966</v>
      </c>
      <c r="D65" s="35" t="s">
        <v>419</v>
      </c>
      <c r="E65" s="36">
        <v>5294</v>
      </c>
      <c r="F65" s="36">
        <v>0</v>
      </c>
      <c r="G65" s="36">
        <v>0</v>
      </c>
      <c r="H65" s="36">
        <f t="shared" si="0"/>
        <v>5294</v>
      </c>
      <c r="I65" s="36">
        <f t="shared" si="1"/>
        <v>4503</v>
      </c>
      <c r="J65" s="36">
        <f t="shared" si="2"/>
        <v>0</v>
      </c>
      <c r="K65" s="36">
        <f t="shared" si="3"/>
        <v>0</v>
      </c>
      <c r="L65" s="36">
        <f t="shared" si="4"/>
        <v>4503</v>
      </c>
      <c r="M65" s="36">
        <v>791</v>
      </c>
      <c r="N65" s="36">
        <v>0</v>
      </c>
      <c r="O65" s="36">
        <v>0</v>
      </c>
      <c r="P65" s="36">
        <f t="shared" si="5"/>
        <v>791</v>
      </c>
      <c r="Q65" s="62">
        <f t="shared" si="6"/>
        <v>0.8505855685681905</v>
      </c>
      <c r="R65" s="62">
        <f t="shared" si="7"/>
        <v>0.8505855685681905</v>
      </c>
      <c r="S65" s="62" t="str">
        <f t="shared" si="8"/>
        <v>-</v>
      </c>
      <c r="T65" s="62" t="str">
        <f t="shared" si="9"/>
        <v>-</v>
      </c>
      <c r="U65" s="36">
        <v>1531</v>
      </c>
      <c r="V65" s="36">
        <v>0</v>
      </c>
      <c r="W65" s="36">
        <v>0</v>
      </c>
      <c r="X65" s="36">
        <f t="shared" si="10"/>
        <v>1531</v>
      </c>
      <c r="Y65" s="36">
        <v>216</v>
      </c>
      <c r="Z65" s="36">
        <f t="shared" si="11"/>
        <v>1747</v>
      </c>
      <c r="AA65" s="36">
        <v>150</v>
      </c>
      <c r="AB65" s="36">
        <v>0</v>
      </c>
      <c r="AC65" s="10" t="str">
        <f>VLOOKUP(B65,'STP Mapping'!$A$4:$D$303,4,FALSE)</f>
        <v>Herefordshire and Worcestershire</v>
      </c>
    </row>
    <row r="66" spans="1:29" s="3" customFormat="1" ht="12.75">
      <c r="A66" s="12"/>
      <c r="B66" s="74" t="s">
        <v>30</v>
      </c>
      <c r="C66" s="74" t="s">
        <v>966</v>
      </c>
      <c r="D66" s="35" t="s">
        <v>374</v>
      </c>
      <c r="E66" s="36">
        <v>0</v>
      </c>
      <c r="F66" s="36">
        <v>0</v>
      </c>
      <c r="G66" s="36">
        <v>210</v>
      </c>
      <c r="H66" s="36">
        <f t="shared" si="0"/>
        <v>210</v>
      </c>
      <c r="I66" s="36">
        <f t="shared" si="1"/>
        <v>0</v>
      </c>
      <c r="J66" s="36">
        <f t="shared" si="2"/>
        <v>0</v>
      </c>
      <c r="K66" s="36">
        <f t="shared" si="3"/>
        <v>210</v>
      </c>
      <c r="L66" s="36">
        <f t="shared" si="4"/>
        <v>210</v>
      </c>
      <c r="M66" s="36">
        <v>0</v>
      </c>
      <c r="N66" s="36">
        <v>0</v>
      </c>
      <c r="O66" s="36">
        <v>0</v>
      </c>
      <c r="P66" s="36">
        <f t="shared" si="5"/>
        <v>0</v>
      </c>
      <c r="Q66" s="62">
        <f t="shared" si="6"/>
        <v>1</v>
      </c>
      <c r="R66" s="62" t="str">
        <f t="shared" si="7"/>
        <v>-</v>
      </c>
      <c r="S66" s="62" t="str">
        <f t="shared" si="8"/>
        <v>-</v>
      </c>
      <c r="T66" s="62">
        <f t="shared" si="9"/>
        <v>1</v>
      </c>
      <c r="U66" s="36">
        <v>0</v>
      </c>
      <c r="V66" s="36">
        <v>0</v>
      </c>
      <c r="W66" s="36">
        <v>0</v>
      </c>
      <c r="X66" s="36">
        <f t="shared" si="10"/>
        <v>0</v>
      </c>
      <c r="Y66" s="36">
        <v>0</v>
      </c>
      <c r="Z66" s="36">
        <f t="shared" si="11"/>
        <v>0</v>
      </c>
      <c r="AA66" s="36">
        <v>0</v>
      </c>
      <c r="AB66" s="36">
        <v>0</v>
      </c>
      <c r="AC66" s="10" t="str">
        <f>VLOOKUP(B66,'STP Mapping'!$A$4:$D$303,4,FALSE)</f>
        <v>Leicester, Leicestershire and Rutland</v>
      </c>
    </row>
    <row r="67" spans="1:29" s="3" customFormat="1" ht="12.75">
      <c r="A67" s="12"/>
      <c r="B67" s="74" t="s">
        <v>254</v>
      </c>
      <c r="C67" s="74" t="s">
        <v>966</v>
      </c>
      <c r="D67" s="35" t="s">
        <v>407</v>
      </c>
      <c r="E67" s="36">
        <v>0</v>
      </c>
      <c r="F67" s="36">
        <v>0</v>
      </c>
      <c r="G67" s="36">
        <v>3166</v>
      </c>
      <c r="H67" s="36">
        <f t="shared" si="0"/>
        <v>3166</v>
      </c>
      <c r="I67" s="36">
        <f t="shared" si="1"/>
        <v>0</v>
      </c>
      <c r="J67" s="36">
        <f t="shared" si="2"/>
        <v>0</v>
      </c>
      <c r="K67" s="36">
        <f t="shared" si="3"/>
        <v>3166</v>
      </c>
      <c r="L67" s="36">
        <f t="shared" si="4"/>
        <v>3166</v>
      </c>
      <c r="M67" s="36">
        <v>0</v>
      </c>
      <c r="N67" s="36">
        <v>0</v>
      </c>
      <c r="O67" s="36">
        <v>0</v>
      </c>
      <c r="P67" s="36">
        <f t="shared" si="5"/>
        <v>0</v>
      </c>
      <c r="Q67" s="62">
        <f t="shared" si="6"/>
        <v>1</v>
      </c>
      <c r="R67" s="62" t="str">
        <f t="shared" si="7"/>
        <v>-</v>
      </c>
      <c r="S67" s="62" t="str">
        <f t="shared" si="8"/>
        <v>-</v>
      </c>
      <c r="T67" s="62">
        <f t="shared" si="9"/>
        <v>1</v>
      </c>
      <c r="U67" s="36">
        <v>0</v>
      </c>
      <c r="V67" s="36">
        <v>0</v>
      </c>
      <c r="W67" s="36">
        <v>18</v>
      </c>
      <c r="X67" s="36">
        <f t="shared" si="10"/>
        <v>18</v>
      </c>
      <c r="Y67" s="36">
        <v>0</v>
      </c>
      <c r="Z67" s="36">
        <f t="shared" si="11"/>
        <v>18</v>
      </c>
      <c r="AA67" s="36">
        <v>0</v>
      </c>
      <c r="AB67" s="36">
        <v>0</v>
      </c>
      <c r="AC67" s="10" t="str">
        <f>VLOOKUP(B67,'STP Mapping'!$A$4:$D$303,4,FALSE)</f>
        <v>The Black Country</v>
      </c>
    </row>
    <row r="68" spans="1:29" s="3" customFormat="1" ht="12.75">
      <c r="A68" s="12"/>
      <c r="B68" s="74" t="s">
        <v>599</v>
      </c>
      <c r="C68" s="74" t="s">
        <v>966</v>
      </c>
      <c r="D68" s="35" t="s">
        <v>391</v>
      </c>
      <c r="E68" s="36">
        <v>0</v>
      </c>
      <c r="F68" s="36">
        <v>0</v>
      </c>
      <c r="G68" s="36">
        <v>2296</v>
      </c>
      <c r="H68" s="36">
        <f t="shared" si="0"/>
        <v>2296</v>
      </c>
      <c r="I68" s="36">
        <f t="shared" si="1"/>
        <v>0</v>
      </c>
      <c r="J68" s="36">
        <f t="shared" si="2"/>
        <v>0</v>
      </c>
      <c r="K68" s="36">
        <f t="shared" si="3"/>
        <v>2296</v>
      </c>
      <c r="L68" s="36">
        <f t="shared" si="4"/>
        <v>2296</v>
      </c>
      <c r="M68" s="36">
        <v>0</v>
      </c>
      <c r="N68" s="36">
        <v>0</v>
      </c>
      <c r="O68" s="36">
        <v>0</v>
      </c>
      <c r="P68" s="36">
        <f t="shared" si="5"/>
        <v>0</v>
      </c>
      <c r="Q68" s="62">
        <f t="shared" si="6"/>
        <v>1</v>
      </c>
      <c r="R68" s="62" t="str">
        <f t="shared" si="7"/>
        <v>-</v>
      </c>
      <c r="S68" s="62" t="str">
        <f t="shared" si="8"/>
        <v>-</v>
      </c>
      <c r="T68" s="62">
        <f t="shared" si="9"/>
        <v>1</v>
      </c>
      <c r="U68" s="36">
        <v>0</v>
      </c>
      <c r="V68" s="36">
        <v>0</v>
      </c>
      <c r="W68" s="36">
        <v>0</v>
      </c>
      <c r="X68" s="36">
        <f t="shared" si="10"/>
        <v>0</v>
      </c>
      <c r="Y68" s="36">
        <v>0</v>
      </c>
      <c r="Z68" s="36">
        <f t="shared" si="11"/>
        <v>0</v>
      </c>
      <c r="AA68" s="36">
        <v>0</v>
      </c>
      <c r="AB68" s="36">
        <v>0</v>
      </c>
      <c r="AC68" s="10" t="str">
        <f>VLOOKUP(B68,'STP Mapping'!$A$4:$D$303,4,FALSE)</f>
        <v>Leicester, Leicestershire and Rutland</v>
      </c>
    </row>
    <row r="69" spans="1:29" s="3" customFormat="1" ht="12.75">
      <c r="A69" s="12"/>
      <c r="B69" s="74" t="s">
        <v>242</v>
      </c>
      <c r="C69" s="74" t="s">
        <v>966</v>
      </c>
      <c r="D69" s="35" t="s">
        <v>352</v>
      </c>
      <c r="E69" s="36">
        <v>0</v>
      </c>
      <c r="F69" s="36">
        <v>0</v>
      </c>
      <c r="G69" s="36">
        <v>2348</v>
      </c>
      <c r="H69" s="36">
        <f t="shared" si="0"/>
        <v>2348</v>
      </c>
      <c r="I69" s="36">
        <f t="shared" si="1"/>
        <v>0</v>
      </c>
      <c r="J69" s="36">
        <f t="shared" si="2"/>
        <v>0</v>
      </c>
      <c r="K69" s="36">
        <f t="shared" si="3"/>
        <v>2343</v>
      </c>
      <c r="L69" s="36">
        <f t="shared" si="4"/>
        <v>2343</v>
      </c>
      <c r="M69" s="36">
        <v>0</v>
      </c>
      <c r="N69" s="36">
        <v>0</v>
      </c>
      <c r="O69" s="36">
        <v>5</v>
      </c>
      <c r="P69" s="36">
        <f t="shared" si="5"/>
        <v>5</v>
      </c>
      <c r="Q69" s="62">
        <f t="shared" si="6"/>
        <v>0.997870528109029</v>
      </c>
      <c r="R69" s="62" t="str">
        <f t="shared" si="7"/>
        <v>-</v>
      </c>
      <c r="S69" s="62" t="str">
        <f t="shared" si="8"/>
        <v>-</v>
      </c>
      <c r="T69" s="62">
        <f t="shared" si="9"/>
        <v>0.997870528109029</v>
      </c>
      <c r="U69" s="36">
        <v>0</v>
      </c>
      <c r="V69" s="36">
        <v>0</v>
      </c>
      <c r="W69" s="36">
        <v>0</v>
      </c>
      <c r="X69" s="36">
        <f t="shared" si="10"/>
        <v>0</v>
      </c>
      <c r="Y69" s="36">
        <v>0</v>
      </c>
      <c r="Z69" s="36">
        <f t="shared" si="11"/>
        <v>0</v>
      </c>
      <c r="AA69" s="36">
        <v>5</v>
      </c>
      <c r="AB69" s="36">
        <v>0</v>
      </c>
      <c r="AC69" s="10" t="str">
        <f>VLOOKUP(B69,'STP Mapping'!$A$4:$D$303,4,FALSE)</f>
        <v>Suffolk and North East Essex</v>
      </c>
    </row>
    <row r="70" spans="1:29" s="3" customFormat="1" ht="12.75">
      <c r="A70" s="12"/>
      <c r="B70" s="74" t="s">
        <v>597</v>
      </c>
      <c r="C70" s="74" t="s">
        <v>966</v>
      </c>
      <c r="D70" s="35" t="s">
        <v>384</v>
      </c>
      <c r="E70" s="36">
        <v>0</v>
      </c>
      <c r="F70" s="36">
        <v>0</v>
      </c>
      <c r="G70" s="36">
        <v>589</v>
      </c>
      <c r="H70" s="36">
        <f t="shared" si="0"/>
        <v>589</v>
      </c>
      <c r="I70" s="36">
        <f t="shared" si="1"/>
        <v>0</v>
      </c>
      <c r="J70" s="36">
        <f t="shared" si="2"/>
        <v>0</v>
      </c>
      <c r="K70" s="36">
        <f t="shared" si="3"/>
        <v>589</v>
      </c>
      <c r="L70" s="36">
        <f t="shared" si="4"/>
        <v>589</v>
      </c>
      <c r="M70" s="36">
        <v>0</v>
      </c>
      <c r="N70" s="36">
        <v>0</v>
      </c>
      <c r="O70" s="36">
        <v>0</v>
      </c>
      <c r="P70" s="36">
        <f t="shared" si="5"/>
        <v>0</v>
      </c>
      <c r="Q70" s="62">
        <f t="shared" si="6"/>
        <v>1</v>
      </c>
      <c r="R70" s="62" t="str">
        <f t="shared" si="7"/>
        <v>-</v>
      </c>
      <c r="S70" s="62" t="str">
        <f t="shared" si="8"/>
        <v>-</v>
      </c>
      <c r="T70" s="62">
        <f t="shared" si="9"/>
        <v>1</v>
      </c>
      <c r="U70" s="36">
        <v>0</v>
      </c>
      <c r="V70" s="36">
        <v>0</v>
      </c>
      <c r="W70" s="36">
        <v>0</v>
      </c>
      <c r="X70" s="36">
        <f t="shared" si="10"/>
        <v>0</v>
      </c>
      <c r="Y70" s="36">
        <v>0</v>
      </c>
      <c r="Z70" s="36">
        <f t="shared" si="11"/>
        <v>0</v>
      </c>
      <c r="AA70" s="36">
        <v>0</v>
      </c>
      <c r="AB70" s="36">
        <v>0</v>
      </c>
      <c r="AC70" s="10" t="str">
        <f>VLOOKUP(B70,'STP Mapping'!$A$4:$D$303,4,FALSE)</f>
        <v>Leicester, Leicestershire and Rutland</v>
      </c>
    </row>
    <row r="71" spans="1:29" s="3" customFormat="1" ht="12.75">
      <c r="A71" s="12"/>
      <c r="B71" s="74" t="s">
        <v>62</v>
      </c>
      <c r="C71" s="74" t="s">
        <v>966</v>
      </c>
      <c r="D71" s="35" t="s">
        <v>408</v>
      </c>
      <c r="E71" s="36">
        <v>7046</v>
      </c>
      <c r="F71" s="36">
        <v>0</v>
      </c>
      <c r="G71" s="36">
        <v>2645</v>
      </c>
      <c r="H71" s="36">
        <f t="shared" si="0"/>
        <v>9691</v>
      </c>
      <c r="I71" s="36">
        <f t="shared" si="1"/>
        <v>4762</v>
      </c>
      <c r="J71" s="36">
        <f t="shared" si="2"/>
        <v>0</v>
      </c>
      <c r="K71" s="36">
        <f t="shared" si="3"/>
        <v>2642</v>
      </c>
      <c r="L71" s="36">
        <f t="shared" si="4"/>
        <v>7404</v>
      </c>
      <c r="M71" s="36">
        <v>2284</v>
      </c>
      <c r="N71" s="36">
        <v>0</v>
      </c>
      <c r="O71" s="36">
        <v>3</v>
      </c>
      <c r="P71" s="36">
        <f t="shared" si="5"/>
        <v>2287</v>
      </c>
      <c r="Q71" s="62">
        <f t="shared" si="6"/>
        <v>0.7640078423279332</v>
      </c>
      <c r="R71" s="62">
        <f t="shared" si="7"/>
        <v>0.6758444507521998</v>
      </c>
      <c r="S71" s="62" t="str">
        <f t="shared" si="8"/>
        <v>-</v>
      </c>
      <c r="T71" s="62">
        <f t="shared" si="9"/>
        <v>0.9988657844990548</v>
      </c>
      <c r="U71" s="36">
        <v>2196</v>
      </c>
      <c r="V71" s="36">
        <v>0</v>
      </c>
      <c r="W71" s="36">
        <v>0</v>
      </c>
      <c r="X71" s="36">
        <f t="shared" si="10"/>
        <v>2196</v>
      </c>
      <c r="Y71" s="36">
        <v>780</v>
      </c>
      <c r="Z71" s="36">
        <f t="shared" si="11"/>
        <v>2976</v>
      </c>
      <c r="AA71" s="36">
        <v>524</v>
      </c>
      <c r="AB71" s="36">
        <v>0</v>
      </c>
      <c r="AC71" s="10" t="str">
        <f>VLOOKUP(B71,'STP Mapping'!$A$4:$D$303,4,FALSE)</f>
        <v>The Black Country</v>
      </c>
    </row>
    <row r="72" spans="1:29" s="3" customFormat="1" ht="12.75">
      <c r="A72" s="12"/>
      <c r="B72" s="74" t="s">
        <v>53</v>
      </c>
      <c r="C72" s="74" t="s">
        <v>966</v>
      </c>
      <c r="D72" s="35" t="s">
        <v>396</v>
      </c>
      <c r="E72" s="36">
        <v>7142</v>
      </c>
      <c r="F72" s="36">
        <v>0</v>
      </c>
      <c r="G72" s="36">
        <v>1940</v>
      </c>
      <c r="H72" s="36">
        <f t="shared" si="0"/>
        <v>9082</v>
      </c>
      <c r="I72" s="36">
        <f t="shared" si="1"/>
        <v>5609</v>
      </c>
      <c r="J72" s="36">
        <f t="shared" si="2"/>
        <v>0</v>
      </c>
      <c r="K72" s="36">
        <f t="shared" si="3"/>
        <v>1906</v>
      </c>
      <c r="L72" s="36">
        <f t="shared" si="4"/>
        <v>7515</v>
      </c>
      <c r="M72" s="36">
        <v>1533</v>
      </c>
      <c r="N72" s="36">
        <v>0</v>
      </c>
      <c r="O72" s="36">
        <v>34</v>
      </c>
      <c r="P72" s="36">
        <f t="shared" si="5"/>
        <v>1567</v>
      </c>
      <c r="Q72" s="62">
        <f t="shared" si="6"/>
        <v>0.8274609116934596</v>
      </c>
      <c r="R72" s="62">
        <f t="shared" si="7"/>
        <v>0.7853542425091011</v>
      </c>
      <c r="S72" s="62" t="str">
        <f t="shared" si="8"/>
        <v>-</v>
      </c>
      <c r="T72" s="62">
        <f t="shared" si="9"/>
        <v>0.9824742268041237</v>
      </c>
      <c r="U72" s="36">
        <v>2460</v>
      </c>
      <c r="V72" s="36">
        <v>0</v>
      </c>
      <c r="W72" s="36">
        <v>384</v>
      </c>
      <c r="X72" s="36">
        <f t="shared" si="10"/>
        <v>2844</v>
      </c>
      <c r="Y72" s="36">
        <v>1123</v>
      </c>
      <c r="Z72" s="36">
        <f t="shared" si="11"/>
        <v>3967</v>
      </c>
      <c r="AA72" s="36">
        <v>75</v>
      </c>
      <c r="AB72" s="36">
        <v>1</v>
      </c>
      <c r="AC72" s="10" t="str">
        <f>VLOOKUP(B72,'STP Mapping'!$A$4:$D$303,4,FALSE)</f>
        <v>Mid and South Essex</v>
      </c>
    </row>
    <row r="73" spans="1:29" s="3" customFormat="1" ht="12.75">
      <c r="A73" s="12"/>
      <c r="B73" s="74" t="s">
        <v>598</v>
      </c>
      <c r="C73" s="74" t="s">
        <v>966</v>
      </c>
      <c r="D73" s="35" t="s">
        <v>385</v>
      </c>
      <c r="E73" s="36">
        <v>0</v>
      </c>
      <c r="F73" s="36">
        <v>0</v>
      </c>
      <c r="G73" s="36">
        <v>506</v>
      </c>
      <c r="H73" s="36">
        <f t="shared" si="0"/>
        <v>506</v>
      </c>
      <c r="I73" s="36">
        <f t="shared" si="1"/>
        <v>0</v>
      </c>
      <c r="J73" s="36">
        <f t="shared" si="2"/>
        <v>0</v>
      </c>
      <c r="K73" s="36">
        <f t="shared" si="3"/>
        <v>506</v>
      </c>
      <c r="L73" s="36">
        <f t="shared" si="4"/>
        <v>506</v>
      </c>
      <c r="M73" s="36">
        <v>0</v>
      </c>
      <c r="N73" s="36">
        <v>0</v>
      </c>
      <c r="O73" s="36">
        <v>0</v>
      </c>
      <c r="P73" s="36">
        <f t="shared" si="5"/>
        <v>0</v>
      </c>
      <c r="Q73" s="62">
        <f t="shared" si="6"/>
        <v>1</v>
      </c>
      <c r="R73" s="62" t="str">
        <f t="shared" si="7"/>
        <v>-</v>
      </c>
      <c r="S73" s="62" t="str">
        <f t="shared" si="8"/>
        <v>-</v>
      </c>
      <c r="T73" s="62">
        <f t="shared" si="9"/>
        <v>1</v>
      </c>
      <c r="U73" s="36">
        <v>0</v>
      </c>
      <c r="V73" s="36">
        <v>0</v>
      </c>
      <c r="W73" s="36">
        <v>0</v>
      </c>
      <c r="X73" s="36">
        <f t="shared" si="10"/>
        <v>0</v>
      </c>
      <c r="Y73" s="36">
        <v>0</v>
      </c>
      <c r="Z73" s="36">
        <f t="shared" si="11"/>
        <v>0</v>
      </c>
      <c r="AA73" s="36">
        <v>0</v>
      </c>
      <c r="AB73" s="36">
        <v>0</v>
      </c>
      <c r="AC73" s="10" t="str">
        <f>VLOOKUP(B73,'STP Mapping'!$A$4:$D$303,4,FALSE)</f>
        <v>Leicester, Leicestershire and Rutland</v>
      </c>
    </row>
    <row r="74" spans="1:29" s="3" customFormat="1" ht="12.75">
      <c r="A74" s="12"/>
      <c r="B74" s="74" t="s">
        <v>600</v>
      </c>
      <c r="C74" s="74" t="s">
        <v>966</v>
      </c>
      <c r="D74" s="35" t="s">
        <v>395</v>
      </c>
      <c r="E74" s="36">
        <v>0</v>
      </c>
      <c r="F74" s="36">
        <v>0</v>
      </c>
      <c r="G74" s="36">
        <v>307</v>
      </c>
      <c r="H74" s="36">
        <f t="shared" si="0"/>
        <v>307</v>
      </c>
      <c r="I74" s="36">
        <f t="shared" si="1"/>
        <v>0</v>
      </c>
      <c r="J74" s="36">
        <f t="shared" si="2"/>
        <v>0</v>
      </c>
      <c r="K74" s="36">
        <f t="shared" si="3"/>
        <v>307</v>
      </c>
      <c r="L74" s="36">
        <f t="shared" si="4"/>
        <v>307</v>
      </c>
      <c r="M74" s="36">
        <v>0</v>
      </c>
      <c r="N74" s="36">
        <v>0</v>
      </c>
      <c r="O74" s="36">
        <v>0</v>
      </c>
      <c r="P74" s="36">
        <f t="shared" si="5"/>
        <v>0</v>
      </c>
      <c r="Q74" s="62">
        <f t="shared" si="6"/>
        <v>1</v>
      </c>
      <c r="R74" s="62" t="str">
        <f t="shared" si="7"/>
        <v>-</v>
      </c>
      <c r="S74" s="62" t="str">
        <f t="shared" si="8"/>
        <v>-</v>
      </c>
      <c r="T74" s="62">
        <f t="shared" si="9"/>
        <v>1</v>
      </c>
      <c r="U74" s="36">
        <v>0</v>
      </c>
      <c r="V74" s="36">
        <v>0</v>
      </c>
      <c r="W74" s="36">
        <v>0</v>
      </c>
      <c r="X74" s="36">
        <f t="shared" si="10"/>
        <v>0</v>
      </c>
      <c r="Y74" s="36">
        <v>0</v>
      </c>
      <c r="Z74" s="36">
        <f t="shared" si="11"/>
        <v>0</v>
      </c>
      <c r="AA74" s="36">
        <v>0</v>
      </c>
      <c r="AB74" s="36">
        <v>0</v>
      </c>
      <c r="AC74" s="10" t="str">
        <f>VLOOKUP(B74,'STP Mapping'!$A$4:$D$303,4,FALSE)</f>
        <v>Leicester, Leicestershire and Rutland</v>
      </c>
    </row>
    <row r="75" spans="1:29" s="3" customFormat="1" ht="12.75">
      <c r="A75" s="12"/>
      <c r="B75" s="74" t="s">
        <v>241</v>
      </c>
      <c r="C75" s="74" t="s">
        <v>966</v>
      </c>
      <c r="D75" s="35" t="s">
        <v>369</v>
      </c>
      <c r="E75" s="36">
        <v>0</v>
      </c>
      <c r="F75" s="36">
        <v>0</v>
      </c>
      <c r="G75" s="36">
        <v>568</v>
      </c>
      <c r="H75" s="36">
        <f t="shared" si="0"/>
        <v>568</v>
      </c>
      <c r="I75" s="36">
        <f t="shared" si="1"/>
        <v>0</v>
      </c>
      <c r="J75" s="36">
        <f t="shared" si="2"/>
        <v>0</v>
      </c>
      <c r="K75" s="36">
        <f t="shared" si="3"/>
        <v>565</v>
      </c>
      <c r="L75" s="36">
        <f t="shared" si="4"/>
        <v>565</v>
      </c>
      <c r="M75" s="36">
        <v>0</v>
      </c>
      <c r="N75" s="36">
        <v>0</v>
      </c>
      <c r="O75" s="36">
        <v>3</v>
      </c>
      <c r="P75" s="36">
        <f t="shared" si="5"/>
        <v>3</v>
      </c>
      <c r="Q75" s="62">
        <f t="shared" si="6"/>
        <v>0.9947183098591549</v>
      </c>
      <c r="R75" s="62" t="str">
        <f t="shared" si="7"/>
        <v>-</v>
      </c>
      <c r="S75" s="62" t="str">
        <f t="shared" si="8"/>
        <v>-</v>
      </c>
      <c r="T75" s="62">
        <f t="shared" si="9"/>
        <v>0.9947183098591549</v>
      </c>
      <c r="U75" s="36">
        <v>0</v>
      </c>
      <c r="V75" s="36">
        <v>0</v>
      </c>
      <c r="W75" s="36">
        <v>0</v>
      </c>
      <c r="X75" s="36">
        <f t="shared" si="10"/>
        <v>0</v>
      </c>
      <c r="Y75" s="36">
        <v>0</v>
      </c>
      <c r="Z75" s="36">
        <f t="shared" si="11"/>
        <v>0</v>
      </c>
      <c r="AA75" s="36">
        <v>3</v>
      </c>
      <c r="AB75" s="36">
        <v>0</v>
      </c>
      <c r="AC75" s="10" t="str">
        <f>VLOOKUP(B75,'STP Mapping'!$A$4:$D$303,4,FALSE)</f>
        <v>Suffolk and North East Essex</v>
      </c>
    </row>
    <row r="76" spans="1:29" s="3" customFormat="1" ht="12.75">
      <c r="A76" s="12"/>
      <c r="B76" s="74" t="s">
        <v>120</v>
      </c>
      <c r="C76" s="74" t="s">
        <v>966</v>
      </c>
      <c r="D76" s="35" t="s">
        <v>402</v>
      </c>
      <c r="E76" s="36">
        <v>12471</v>
      </c>
      <c r="F76" s="36">
        <v>0</v>
      </c>
      <c r="G76" s="36">
        <v>8863</v>
      </c>
      <c r="H76" s="36">
        <f t="shared" si="0"/>
        <v>21334</v>
      </c>
      <c r="I76" s="36">
        <f t="shared" si="1"/>
        <v>10652</v>
      </c>
      <c r="J76" s="36">
        <f t="shared" si="2"/>
        <v>0</v>
      </c>
      <c r="K76" s="36">
        <f t="shared" si="3"/>
        <v>8711</v>
      </c>
      <c r="L76" s="36">
        <f t="shared" si="4"/>
        <v>19363</v>
      </c>
      <c r="M76" s="36">
        <v>1819</v>
      </c>
      <c r="N76" s="36">
        <v>0</v>
      </c>
      <c r="O76" s="36">
        <v>152</v>
      </c>
      <c r="P76" s="36">
        <f t="shared" si="5"/>
        <v>1971</v>
      </c>
      <c r="Q76" s="62">
        <f t="shared" si="6"/>
        <v>0.9076122621168089</v>
      </c>
      <c r="R76" s="62">
        <f t="shared" si="7"/>
        <v>0.8541416085317938</v>
      </c>
      <c r="S76" s="62" t="str">
        <f t="shared" si="8"/>
        <v>-</v>
      </c>
      <c r="T76" s="62">
        <f t="shared" si="9"/>
        <v>0.982850050772876</v>
      </c>
      <c r="U76" s="36">
        <v>2973</v>
      </c>
      <c r="V76" s="36">
        <v>0</v>
      </c>
      <c r="W76" s="36">
        <v>0</v>
      </c>
      <c r="X76" s="36">
        <f t="shared" si="10"/>
        <v>2973</v>
      </c>
      <c r="Y76" s="36">
        <v>1064</v>
      </c>
      <c r="Z76" s="36">
        <f t="shared" si="11"/>
        <v>4037</v>
      </c>
      <c r="AA76" s="36">
        <v>258</v>
      </c>
      <c r="AB76" s="36">
        <v>1</v>
      </c>
      <c r="AC76" s="10" t="str">
        <f>VLOOKUP(B76,'STP Mapping'!$A$4:$D$303,4,FALSE)</f>
        <v>The Black Country</v>
      </c>
    </row>
    <row r="77" spans="1:29" s="3" customFormat="1" ht="12.75">
      <c r="A77" s="12"/>
      <c r="B77" s="74" t="s">
        <v>98</v>
      </c>
      <c r="C77" s="74" t="s">
        <v>966</v>
      </c>
      <c r="D77" s="35" t="s">
        <v>360</v>
      </c>
      <c r="E77" s="36">
        <v>10987</v>
      </c>
      <c r="F77" s="36">
        <v>0</v>
      </c>
      <c r="G77" s="36">
        <v>3607</v>
      </c>
      <c r="H77" s="36">
        <f t="shared" si="0"/>
        <v>14594</v>
      </c>
      <c r="I77" s="36">
        <f t="shared" si="1"/>
        <v>8626</v>
      </c>
      <c r="J77" s="36">
        <f t="shared" si="2"/>
        <v>0</v>
      </c>
      <c r="K77" s="36">
        <f t="shared" si="3"/>
        <v>3605</v>
      </c>
      <c r="L77" s="36">
        <f t="shared" si="4"/>
        <v>12231</v>
      </c>
      <c r="M77" s="36">
        <v>2361</v>
      </c>
      <c r="N77" s="36">
        <v>0</v>
      </c>
      <c r="O77" s="36">
        <v>2</v>
      </c>
      <c r="P77" s="36">
        <f t="shared" si="5"/>
        <v>2363</v>
      </c>
      <c r="Q77" s="62">
        <f t="shared" si="6"/>
        <v>0.8380841441688365</v>
      </c>
      <c r="R77" s="62">
        <f t="shared" si="7"/>
        <v>0.7851096750705379</v>
      </c>
      <c r="S77" s="62" t="str">
        <f t="shared" si="8"/>
        <v>-</v>
      </c>
      <c r="T77" s="62">
        <f t="shared" si="9"/>
        <v>0.9994455225949542</v>
      </c>
      <c r="U77" s="36">
        <v>3650</v>
      </c>
      <c r="V77" s="36">
        <v>0</v>
      </c>
      <c r="W77" s="36">
        <v>19</v>
      </c>
      <c r="X77" s="36">
        <f t="shared" si="10"/>
        <v>3669</v>
      </c>
      <c r="Y77" s="36">
        <v>475</v>
      </c>
      <c r="Z77" s="36">
        <f t="shared" si="11"/>
        <v>4144</v>
      </c>
      <c r="AA77" s="36">
        <v>177</v>
      </c>
      <c r="AB77" s="36">
        <v>0</v>
      </c>
      <c r="AC77" s="10" t="str">
        <f>VLOOKUP(B77,'STP Mapping'!$A$4:$D$303,4,FALSE)</f>
        <v>Cambridgeshire and Peterborough</v>
      </c>
    </row>
    <row r="78" spans="1:29" s="3" customFormat="1" ht="12.75">
      <c r="A78" s="12"/>
      <c r="B78" s="74" t="s">
        <v>181</v>
      </c>
      <c r="C78" s="74" t="s">
        <v>966</v>
      </c>
      <c r="D78" s="35" t="s">
        <v>413</v>
      </c>
      <c r="E78" s="36">
        <v>9048</v>
      </c>
      <c r="F78" s="36">
        <v>0</v>
      </c>
      <c r="G78" s="36">
        <v>5004</v>
      </c>
      <c r="H78" s="36">
        <f t="shared" si="0"/>
        <v>14052</v>
      </c>
      <c r="I78" s="36">
        <f t="shared" si="1"/>
        <v>5857</v>
      </c>
      <c r="J78" s="36">
        <f t="shared" si="2"/>
        <v>0</v>
      </c>
      <c r="K78" s="36">
        <f t="shared" si="3"/>
        <v>4975</v>
      </c>
      <c r="L78" s="36">
        <f t="shared" si="4"/>
        <v>10832</v>
      </c>
      <c r="M78" s="36">
        <v>3191</v>
      </c>
      <c r="N78" s="36">
        <v>0</v>
      </c>
      <c r="O78" s="36">
        <v>29</v>
      </c>
      <c r="P78" s="36">
        <f t="shared" si="5"/>
        <v>3220</v>
      </c>
      <c r="Q78" s="62">
        <f t="shared" si="6"/>
        <v>0.770851124395104</v>
      </c>
      <c r="R78" s="62">
        <f t="shared" si="7"/>
        <v>0.6473253757736517</v>
      </c>
      <c r="S78" s="62" t="str">
        <f t="shared" si="8"/>
        <v>-</v>
      </c>
      <c r="T78" s="62">
        <f t="shared" si="9"/>
        <v>0.9942046362909672</v>
      </c>
      <c r="U78" s="36">
        <v>3088</v>
      </c>
      <c r="V78" s="36">
        <v>0</v>
      </c>
      <c r="W78" s="36">
        <v>0</v>
      </c>
      <c r="X78" s="36">
        <f t="shared" si="10"/>
        <v>3088</v>
      </c>
      <c r="Y78" s="36">
        <v>572</v>
      </c>
      <c r="Z78" s="36">
        <f t="shared" si="11"/>
        <v>3660</v>
      </c>
      <c r="AA78" s="36">
        <v>979</v>
      </c>
      <c r="AB78" s="36">
        <v>0</v>
      </c>
      <c r="AC78" s="10" t="str">
        <f>VLOOKUP(B78,'STP Mapping'!$A$4:$D$303,4,FALSE)</f>
        <v>Hertfordshire and West Essex</v>
      </c>
    </row>
    <row r="79" spans="1:29" s="3" customFormat="1" ht="12.75">
      <c r="A79" s="12"/>
      <c r="B79" s="74" t="s">
        <v>184</v>
      </c>
      <c r="C79" s="74" t="s">
        <v>966</v>
      </c>
      <c r="D79" s="35" t="s">
        <v>417</v>
      </c>
      <c r="E79" s="36">
        <v>10964</v>
      </c>
      <c r="F79" s="36">
        <v>0</v>
      </c>
      <c r="G79" s="36">
        <v>5845</v>
      </c>
      <c r="H79" s="36">
        <f t="shared" si="0"/>
        <v>16809</v>
      </c>
      <c r="I79" s="36">
        <f t="shared" si="1"/>
        <v>7215</v>
      </c>
      <c r="J79" s="36">
        <f t="shared" si="2"/>
        <v>0</v>
      </c>
      <c r="K79" s="36">
        <f t="shared" si="3"/>
        <v>5842</v>
      </c>
      <c r="L79" s="36">
        <f t="shared" si="4"/>
        <v>13057</v>
      </c>
      <c r="M79" s="36">
        <v>3749</v>
      </c>
      <c r="N79" s="36">
        <v>0</v>
      </c>
      <c r="O79" s="36">
        <v>3</v>
      </c>
      <c r="P79" s="36">
        <f t="shared" si="5"/>
        <v>3752</v>
      </c>
      <c r="Q79" s="62">
        <f t="shared" si="6"/>
        <v>0.7767862454637396</v>
      </c>
      <c r="R79" s="62">
        <f t="shared" si="7"/>
        <v>0.6580627508208683</v>
      </c>
      <c r="S79" s="62" t="str">
        <f t="shared" si="8"/>
        <v>-</v>
      </c>
      <c r="T79" s="62">
        <f t="shared" si="9"/>
        <v>0.999486740804106</v>
      </c>
      <c r="U79" s="36">
        <v>3255</v>
      </c>
      <c r="V79" s="36">
        <v>0</v>
      </c>
      <c r="W79" s="36">
        <v>0</v>
      </c>
      <c r="X79" s="36">
        <f t="shared" si="10"/>
        <v>3255</v>
      </c>
      <c r="Y79" s="36">
        <v>1109</v>
      </c>
      <c r="Z79" s="36">
        <f t="shared" si="11"/>
        <v>4364</v>
      </c>
      <c r="AA79" s="36">
        <v>1395</v>
      </c>
      <c r="AB79" s="36">
        <v>16</v>
      </c>
      <c r="AC79" s="10" t="str">
        <f>VLOOKUP(B79,'STP Mapping'!$A$4:$D$303,4,FALSE)</f>
        <v>Herefordshire and Worcestershire</v>
      </c>
    </row>
    <row r="80" spans="1:29" s="3" customFormat="1" ht="12.75">
      <c r="A80" s="12"/>
      <c r="B80" s="74" t="s">
        <v>148</v>
      </c>
      <c r="C80" s="74" t="s">
        <v>966</v>
      </c>
      <c r="D80" s="35" t="s">
        <v>373</v>
      </c>
      <c r="E80" s="36">
        <v>9367</v>
      </c>
      <c r="F80" s="36">
        <v>0</v>
      </c>
      <c r="G80" s="36">
        <v>0</v>
      </c>
      <c r="H80" s="36">
        <f t="shared" si="0"/>
        <v>9367</v>
      </c>
      <c r="I80" s="36">
        <f t="shared" si="1"/>
        <v>6763</v>
      </c>
      <c r="J80" s="36">
        <f t="shared" si="2"/>
        <v>0</v>
      </c>
      <c r="K80" s="36">
        <f t="shared" si="3"/>
        <v>0</v>
      </c>
      <c r="L80" s="36">
        <f t="shared" si="4"/>
        <v>6763</v>
      </c>
      <c r="M80" s="36">
        <v>2604</v>
      </c>
      <c r="N80" s="36">
        <v>0</v>
      </c>
      <c r="O80" s="36">
        <v>0</v>
      </c>
      <c r="P80" s="36">
        <f t="shared" si="5"/>
        <v>2604</v>
      </c>
      <c r="Q80" s="62">
        <f t="shared" si="6"/>
        <v>0.7220027757019323</v>
      </c>
      <c r="R80" s="62">
        <f t="shared" si="7"/>
        <v>0.7220027757019323</v>
      </c>
      <c r="S80" s="62" t="str">
        <f t="shared" si="8"/>
        <v>-</v>
      </c>
      <c r="T80" s="62" t="str">
        <f t="shared" si="9"/>
        <v>-</v>
      </c>
      <c r="U80" s="36">
        <v>2327</v>
      </c>
      <c r="V80" s="36">
        <v>0</v>
      </c>
      <c r="W80" s="36">
        <v>0</v>
      </c>
      <c r="X80" s="36">
        <f t="shared" si="10"/>
        <v>2327</v>
      </c>
      <c r="Y80" s="36">
        <v>725</v>
      </c>
      <c r="Z80" s="36">
        <f t="shared" si="11"/>
        <v>3052</v>
      </c>
      <c r="AA80" s="36">
        <v>422</v>
      </c>
      <c r="AB80" s="36">
        <v>0</v>
      </c>
      <c r="AC80" s="10" t="str">
        <f>VLOOKUP(B80,'STP Mapping'!$A$4:$D$303,4,FALSE)</f>
        <v>Hertfordshire and West Essex</v>
      </c>
    </row>
    <row r="81" spans="1:29" s="3" customFormat="1" ht="12.75">
      <c r="A81" s="12"/>
      <c r="B81" s="74" t="s">
        <v>215</v>
      </c>
      <c r="C81" s="74" t="s">
        <v>966</v>
      </c>
      <c r="D81" s="35" t="s">
        <v>397</v>
      </c>
      <c r="E81" s="36">
        <v>0</v>
      </c>
      <c r="F81" s="36">
        <v>0</v>
      </c>
      <c r="G81" s="36">
        <v>1778</v>
      </c>
      <c r="H81" s="36">
        <f t="shared" si="0"/>
        <v>1778</v>
      </c>
      <c r="I81" s="36">
        <f t="shared" si="1"/>
        <v>0</v>
      </c>
      <c r="J81" s="36">
        <f t="shared" si="2"/>
        <v>0</v>
      </c>
      <c r="K81" s="36">
        <f t="shared" si="3"/>
        <v>1778</v>
      </c>
      <c r="L81" s="36">
        <f t="shared" si="4"/>
        <v>1778</v>
      </c>
      <c r="M81" s="36">
        <v>0</v>
      </c>
      <c r="N81" s="36">
        <v>0</v>
      </c>
      <c r="O81" s="36">
        <v>0</v>
      </c>
      <c r="P81" s="36">
        <f t="shared" si="5"/>
        <v>0</v>
      </c>
      <c r="Q81" s="62">
        <f t="shared" si="6"/>
        <v>1</v>
      </c>
      <c r="R81" s="62" t="str">
        <f t="shared" si="7"/>
        <v>-</v>
      </c>
      <c r="S81" s="62" t="str">
        <f t="shared" si="8"/>
        <v>-</v>
      </c>
      <c r="T81" s="62">
        <f t="shared" si="9"/>
        <v>1</v>
      </c>
      <c r="U81" s="36">
        <v>0</v>
      </c>
      <c r="V81" s="36">
        <v>0</v>
      </c>
      <c r="W81" s="36">
        <v>0</v>
      </c>
      <c r="X81" s="36">
        <f t="shared" si="10"/>
        <v>0</v>
      </c>
      <c r="Y81" s="36">
        <v>0</v>
      </c>
      <c r="Z81" s="36">
        <f t="shared" si="11"/>
        <v>0</v>
      </c>
      <c r="AA81" s="36">
        <v>0</v>
      </c>
      <c r="AB81" s="36">
        <v>0</v>
      </c>
      <c r="AC81" s="10" t="str">
        <f>VLOOKUP(B81,'STP Mapping'!$A$4:$D$303,4,FALSE)</f>
        <v>Milton Keynes, Bedfordshire and Luton</v>
      </c>
    </row>
    <row r="82" spans="1:29" s="3" customFormat="1" ht="12.75">
      <c r="A82" s="12"/>
      <c r="B82" s="74" t="s">
        <v>136</v>
      </c>
      <c r="C82" s="74" t="s">
        <v>966</v>
      </c>
      <c r="D82" s="35" t="s">
        <v>386</v>
      </c>
      <c r="E82" s="36">
        <v>9296</v>
      </c>
      <c r="F82" s="36">
        <v>1202</v>
      </c>
      <c r="G82" s="36">
        <v>1494</v>
      </c>
      <c r="H82" s="36">
        <f t="shared" si="0"/>
        <v>11992</v>
      </c>
      <c r="I82" s="36">
        <f t="shared" si="1"/>
        <v>6937</v>
      </c>
      <c r="J82" s="36">
        <f t="shared" si="2"/>
        <v>1201</v>
      </c>
      <c r="K82" s="36">
        <f t="shared" si="3"/>
        <v>1494</v>
      </c>
      <c r="L82" s="36">
        <f t="shared" si="4"/>
        <v>9632</v>
      </c>
      <c r="M82" s="36">
        <v>2359</v>
      </c>
      <c r="N82" s="36">
        <v>1</v>
      </c>
      <c r="O82" s="36">
        <v>0</v>
      </c>
      <c r="P82" s="36">
        <f t="shared" si="5"/>
        <v>2360</v>
      </c>
      <c r="Q82" s="62">
        <f t="shared" si="6"/>
        <v>0.8032021347565044</v>
      </c>
      <c r="R82" s="62">
        <f t="shared" si="7"/>
        <v>0.7462349397590361</v>
      </c>
      <c r="S82" s="62">
        <f t="shared" si="8"/>
        <v>0.9991680532445923</v>
      </c>
      <c r="T82" s="62">
        <f t="shared" si="9"/>
        <v>1</v>
      </c>
      <c r="U82" s="36">
        <v>3107</v>
      </c>
      <c r="V82" s="36">
        <v>0</v>
      </c>
      <c r="W82" s="36">
        <v>0</v>
      </c>
      <c r="X82" s="36">
        <f t="shared" si="10"/>
        <v>3107</v>
      </c>
      <c r="Y82" s="36">
        <v>1266</v>
      </c>
      <c r="Z82" s="36">
        <f t="shared" si="11"/>
        <v>4373</v>
      </c>
      <c r="AA82" s="36">
        <v>738</v>
      </c>
      <c r="AB82" s="36">
        <v>0</v>
      </c>
      <c r="AC82" s="10" t="str">
        <f>VLOOKUP(B82,'STP Mapping'!$A$4:$D$303,4,FALSE)</f>
        <v>Northamptonshire</v>
      </c>
    </row>
    <row r="83" spans="1:29" s="3" customFormat="1" ht="12.75">
      <c r="A83" s="12"/>
      <c r="B83" s="74" t="s">
        <v>76</v>
      </c>
      <c r="C83" s="74" t="s">
        <v>966</v>
      </c>
      <c r="D83" s="35" t="s">
        <v>401</v>
      </c>
      <c r="E83" s="36">
        <v>5984</v>
      </c>
      <c r="F83" s="36">
        <v>0</v>
      </c>
      <c r="G83" s="36">
        <v>0</v>
      </c>
      <c r="H83" s="36">
        <f t="shared" si="0"/>
        <v>5984</v>
      </c>
      <c r="I83" s="36">
        <f t="shared" si="1"/>
        <v>4905</v>
      </c>
      <c r="J83" s="36">
        <f t="shared" si="2"/>
        <v>0</v>
      </c>
      <c r="K83" s="36">
        <f t="shared" si="3"/>
        <v>0</v>
      </c>
      <c r="L83" s="36">
        <f t="shared" si="4"/>
        <v>4905</v>
      </c>
      <c r="M83" s="36">
        <v>1079</v>
      </c>
      <c r="N83" s="36">
        <v>0</v>
      </c>
      <c r="O83" s="36">
        <v>0</v>
      </c>
      <c r="P83" s="36">
        <f t="shared" si="5"/>
        <v>1079</v>
      </c>
      <c r="Q83" s="62">
        <f t="shared" si="6"/>
        <v>0.8196858288770054</v>
      </c>
      <c r="R83" s="62">
        <f t="shared" si="7"/>
        <v>0.8196858288770054</v>
      </c>
      <c r="S83" s="62" t="str">
        <f t="shared" si="8"/>
        <v>-</v>
      </c>
      <c r="T83" s="62" t="str">
        <f t="shared" si="9"/>
        <v>-</v>
      </c>
      <c r="U83" s="36">
        <v>2364</v>
      </c>
      <c r="V83" s="36">
        <v>0</v>
      </c>
      <c r="W83" s="36">
        <v>0</v>
      </c>
      <c r="X83" s="36">
        <f t="shared" si="10"/>
        <v>2364</v>
      </c>
      <c r="Y83" s="36">
        <v>785</v>
      </c>
      <c r="Z83" s="36">
        <f t="shared" si="11"/>
        <v>3149</v>
      </c>
      <c r="AA83" s="36">
        <v>275</v>
      </c>
      <c r="AB83" s="36">
        <v>1</v>
      </c>
      <c r="AC83" s="10" t="str">
        <f>VLOOKUP(B83,'STP Mapping'!$A$4:$D$303,4,FALSE)</f>
        <v>Norfolk &amp; Waveney</v>
      </c>
    </row>
    <row r="84" spans="1:29" s="3" customFormat="1" ht="12.75">
      <c r="A84" s="12"/>
      <c r="B84" s="74" t="s">
        <v>71</v>
      </c>
      <c r="C84" s="74" t="s">
        <v>966</v>
      </c>
      <c r="D84" s="35" t="s">
        <v>376</v>
      </c>
      <c r="E84" s="36">
        <v>9395</v>
      </c>
      <c r="F84" s="36">
        <v>0</v>
      </c>
      <c r="G84" s="36">
        <v>4169</v>
      </c>
      <c r="H84" s="36">
        <f aca="true" t="shared" si="12" ref="H84:H147">SUM(E84:G84)</f>
        <v>13564</v>
      </c>
      <c r="I84" s="36">
        <f aca="true" t="shared" si="13" ref="I84:I147">E84-M84</f>
        <v>9069</v>
      </c>
      <c r="J84" s="36">
        <f aca="true" t="shared" si="14" ref="J84:J147">F84-N84</f>
        <v>0</v>
      </c>
      <c r="K84" s="36">
        <f aca="true" t="shared" si="15" ref="K84:K147">G84-O84</f>
        <v>4169</v>
      </c>
      <c r="L84" s="36">
        <f aca="true" t="shared" si="16" ref="L84:L147">H84-P84</f>
        <v>13238</v>
      </c>
      <c r="M84" s="36">
        <v>326</v>
      </c>
      <c r="N84" s="36">
        <v>0</v>
      </c>
      <c r="O84" s="36">
        <v>0</v>
      </c>
      <c r="P84" s="36">
        <f aca="true" t="shared" si="17" ref="P84:P147">SUM(M84:O84)</f>
        <v>326</v>
      </c>
      <c r="Q84" s="62">
        <f aca="true" t="shared" si="18" ref="Q84:Q147">_xlfn.IFERROR(L84/(L84+P84),"-")</f>
        <v>0.9759657918018284</v>
      </c>
      <c r="R84" s="62">
        <f aca="true" t="shared" si="19" ref="R84:R147">_xlfn.IFERROR(I84/(I84+M84),"-")</f>
        <v>0.965300691857371</v>
      </c>
      <c r="S84" s="62" t="str">
        <f aca="true" t="shared" si="20" ref="S84:S147">_xlfn.IFERROR(J84/(J84+N84),"-")</f>
        <v>-</v>
      </c>
      <c r="T84" s="62">
        <f aca="true" t="shared" si="21" ref="T84:T147">_xlfn.IFERROR(K84/(K84+O84),"-")</f>
        <v>1</v>
      </c>
      <c r="U84" s="36">
        <v>3094</v>
      </c>
      <c r="V84" s="36">
        <v>0</v>
      </c>
      <c r="W84" s="36">
        <v>0</v>
      </c>
      <c r="X84" s="36">
        <f aca="true" t="shared" si="22" ref="X84:X147">SUM(U84:W84)</f>
        <v>3094</v>
      </c>
      <c r="Y84" s="36">
        <v>1297</v>
      </c>
      <c r="Z84" s="36">
        <f aca="true" t="shared" si="23" ref="Z84:Z147">SUM(X84:Y84)</f>
        <v>4391</v>
      </c>
      <c r="AA84" s="36">
        <v>75</v>
      </c>
      <c r="AB84" s="36">
        <v>0</v>
      </c>
      <c r="AC84" s="10" t="str">
        <f>VLOOKUP(B84,'STP Mapping'!$A$4:$D$303,4,FALSE)</f>
        <v>Milton Keynes, Bedfordshire and Luton</v>
      </c>
    </row>
    <row r="85" spans="1:29" s="3" customFormat="1" ht="12.75">
      <c r="A85" s="12"/>
      <c r="B85" s="74" t="s">
        <v>119</v>
      </c>
      <c r="C85" s="74" t="s">
        <v>966</v>
      </c>
      <c r="D85" s="35" t="s">
        <v>951</v>
      </c>
      <c r="E85" s="36">
        <v>0</v>
      </c>
      <c r="F85" s="36">
        <v>0</v>
      </c>
      <c r="G85" s="36">
        <v>0</v>
      </c>
      <c r="H85" s="36">
        <f t="shared" si="12"/>
        <v>0</v>
      </c>
      <c r="I85" s="36">
        <f t="shared" si="13"/>
        <v>0</v>
      </c>
      <c r="J85" s="36">
        <f t="shared" si="14"/>
        <v>0</v>
      </c>
      <c r="K85" s="36">
        <f t="shared" si="15"/>
        <v>0</v>
      </c>
      <c r="L85" s="36">
        <f t="shared" si="16"/>
        <v>0</v>
      </c>
      <c r="M85" s="36">
        <v>0</v>
      </c>
      <c r="N85" s="36">
        <v>0</v>
      </c>
      <c r="O85" s="36">
        <v>0</v>
      </c>
      <c r="P85" s="36">
        <f t="shared" si="17"/>
        <v>0</v>
      </c>
      <c r="Q85" s="62" t="str">
        <f t="shared" si="18"/>
        <v>-</v>
      </c>
      <c r="R85" s="62" t="str">
        <f t="shared" si="19"/>
        <v>-</v>
      </c>
      <c r="S85" s="62" t="str">
        <f t="shared" si="20"/>
        <v>-</v>
      </c>
      <c r="T85" s="62" t="str">
        <f t="shared" si="21"/>
        <v>-</v>
      </c>
      <c r="U85" s="36">
        <v>0</v>
      </c>
      <c r="V85" s="36">
        <v>0</v>
      </c>
      <c r="W85" s="36">
        <v>0</v>
      </c>
      <c r="X85" s="36">
        <f t="shared" si="22"/>
        <v>0</v>
      </c>
      <c r="Y85" s="36">
        <v>19</v>
      </c>
      <c r="Z85" s="36">
        <f t="shared" si="23"/>
        <v>19</v>
      </c>
      <c r="AA85" s="36">
        <v>0</v>
      </c>
      <c r="AB85" s="36">
        <v>0</v>
      </c>
      <c r="AC85" s="10" t="str">
        <f>VLOOKUP(B85,'STP Mapping'!$A$4:$D$303,4,FALSE)</f>
        <v>Shropshire and Telford and Wrekin</v>
      </c>
    </row>
    <row r="86" spans="1:29" s="3" customFormat="1" ht="12.75">
      <c r="A86" s="12"/>
      <c r="B86" s="74" t="s">
        <v>143</v>
      </c>
      <c r="C86" s="74" t="s">
        <v>966</v>
      </c>
      <c r="D86" s="35" t="s">
        <v>354</v>
      </c>
      <c r="E86" s="36">
        <v>5741</v>
      </c>
      <c r="F86" s="36">
        <v>0</v>
      </c>
      <c r="G86" s="36">
        <v>0</v>
      </c>
      <c r="H86" s="36">
        <f t="shared" si="12"/>
        <v>5741</v>
      </c>
      <c r="I86" s="36">
        <f t="shared" si="13"/>
        <v>4814</v>
      </c>
      <c r="J86" s="36">
        <f t="shared" si="14"/>
        <v>0</v>
      </c>
      <c r="K86" s="36">
        <f t="shared" si="15"/>
        <v>0</v>
      </c>
      <c r="L86" s="36">
        <f t="shared" si="16"/>
        <v>4814</v>
      </c>
      <c r="M86" s="36">
        <v>927</v>
      </c>
      <c r="N86" s="36">
        <v>0</v>
      </c>
      <c r="O86" s="36">
        <v>0</v>
      </c>
      <c r="P86" s="36">
        <f t="shared" si="17"/>
        <v>927</v>
      </c>
      <c r="Q86" s="62">
        <f t="shared" si="18"/>
        <v>0.8385298728444522</v>
      </c>
      <c r="R86" s="62">
        <f t="shared" si="19"/>
        <v>0.8385298728444522</v>
      </c>
      <c r="S86" s="62" t="str">
        <f t="shared" si="20"/>
        <v>-</v>
      </c>
      <c r="T86" s="62" t="str">
        <f t="shared" si="21"/>
        <v>-</v>
      </c>
      <c r="U86" s="36">
        <v>1194</v>
      </c>
      <c r="V86" s="36">
        <v>0</v>
      </c>
      <c r="W86" s="36">
        <v>0</v>
      </c>
      <c r="X86" s="36">
        <f t="shared" si="22"/>
        <v>1194</v>
      </c>
      <c r="Y86" s="36">
        <v>274</v>
      </c>
      <c r="Z86" s="36">
        <f t="shared" si="23"/>
        <v>1468</v>
      </c>
      <c r="AA86" s="36">
        <v>0</v>
      </c>
      <c r="AB86" s="36">
        <v>0</v>
      </c>
      <c r="AC86" s="10" t="str">
        <f>VLOOKUP(B86,'STP Mapping'!$A$4:$D$303,4,FALSE)</f>
        <v>Birmingham and Solihull</v>
      </c>
    </row>
    <row r="87" spans="1:29" s="3" customFormat="1" ht="12.75">
      <c r="A87" s="12"/>
      <c r="B87" s="74" t="s">
        <v>179</v>
      </c>
      <c r="C87" s="74" t="s">
        <v>966</v>
      </c>
      <c r="D87" s="35" t="s">
        <v>375</v>
      </c>
      <c r="E87" s="36">
        <v>21059</v>
      </c>
      <c r="F87" s="36">
        <v>1940</v>
      </c>
      <c r="G87" s="36">
        <v>0</v>
      </c>
      <c r="H87" s="36">
        <f t="shared" si="12"/>
        <v>22999</v>
      </c>
      <c r="I87" s="36">
        <f t="shared" si="13"/>
        <v>15384</v>
      </c>
      <c r="J87" s="36">
        <f t="shared" si="14"/>
        <v>1894</v>
      </c>
      <c r="K87" s="36">
        <f t="shared" si="15"/>
        <v>0</v>
      </c>
      <c r="L87" s="36">
        <f t="shared" si="16"/>
        <v>17278</v>
      </c>
      <c r="M87" s="36">
        <v>5675</v>
      </c>
      <c r="N87" s="36">
        <v>46</v>
      </c>
      <c r="O87" s="36">
        <v>0</v>
      </c>
      <c r="P87" s="36">
        <f t="shared" si="17"/>
        <v>5721</v>
      </c>
      <c r="Q87" s="62">
        <f t="shared" si="18"/>
        <v>0.7512500543501891</v>
      </c>
      <c r="R87" s="62">
        <f t="shared" si="19"/>
        <v>0.7305190179970559</v>
      </c>
      <c r="S87" s="62">
        <f t="shared" si="20"/>
        <v>0.9762886597938144</v>
      </c>
      <c r="T87" s="62" t="str">
        <f t="shared" si="21"/>
        <v>-</v>
      </c>
      <c r="U87" s="36">
        <v>5316</v>
      </c>
      <c r="V87" s="36">
        <v>16</v>
      </c>
      <c r="W87" s="36">
        <v>0</v>
      </c>
      <c r="X87" s="36">
        <f t="shared" si="22"/>
        <v>5332</v>
      </c>
      <c r="Y87" s="36">
        <v>3467</v>
      </c>
      <c r="Z87" s="36">
        <f t="shared" si="23"/>
        <v>8799</v>
      </c>
      <c r="AA87" s="36">
        <v>1145</v>
      </c>
      <c r="AB87" s="36">
        <v>0</v>
      </c>
      <c r="AC87" s="10" t="str">
        <f>VLOOKUP(B87,'STP Mapping'!$A$4:$D$303,4,FALSE)</f>
        <v>Leicester, Leicestershire and Rutland</v>
      </c>
    </row>
    <row r="88" spans="1:29" s="3" customFormat="1" ht="12.75">
      <c r="A88" s="12"/>
      <c r="B88" s="74" t="s">
        <v>193</v>
      </c>
      <c r="C88" s="74" t="s">
        <v>966</v>
      </c>
      <c r="D88" s="35" t="s">
        <v>350</v>
      </c>
      <c r="E88" s="36">
        <v>14139</v>
      </c>
      <c r="F88" s="36">
        <v>1185</v>
      </c>
      <c r="G88" s="36">
        <v>3268</v>
      </c>
      <c r="H88" s="36">
        <f t="shared" si="12"/>
        <v>18592</v>
      </c>
      <c r="I88" s="36">
        <f t="shared" si="13"/>
        <v>11513</v>
      </c>
      <c r="J88" s="36">
        <f t="shared" si="14"/>
        <v>1182</v>
      </c>
      <c r="K88" s="36">
        <f t="shared" si="15"/>
        <v>3266</v>
      </c>
      <c r="L88" s="36">
        <f t="shared" si="16"/>
        <v>15961</v>
      </c>
      <c r="M88" s="36">
        <v>2626</v>
      </c>
      <c r="N88" s="36">
        <v>3</v>
      </c>
      <c r="O88" s="36">
        <v>2</v>
      </c>
      <c r="P88" s="36">
        <f t="shared" si="17"/>
        <v>2631</v>
      </c>
      <c r="Q88" s="62">
        <f t="shared" si="18"/>
        <v>0.8584875215146299</v>
      </c>
      <c r="R88" s="62">
        <f t="shared" si="19"/>
        <v>0.8142725793903388</v>
      </c>
      <c r="S88" s="62">
        <f t="shared" si="20"/>
        <v>0.9974683544303797</v>
      </c>
      <c r="T88" s="62">
        <f t="shared" si="21"/>
        <v>0.9993880048959608</v>
      </c>
      <c r="U88" s="36">
        <v>3687</v>
      </c>
      <c r="V88" s="36">
        <v>36</v>
      </c>
      <c r="W88" s="36">
        <v>0</v>
      </c>
      <c r="X88" s="36">
        <f t="shared" si="22"/>
        <v>3723</v>
      </c>
      <c r="Y88" s="36">
        <v>647</v>
      </c>
      <c r="Z88" s="36">
        <f t="shared" si="23"/>
        <v>4370</v>
      </c>
      <c r="AA88" s="36">
        <v>350</v>
      </c>
      <c r="AB88" s="36">
        <v>0</v>
      </c>
      <c r="AC88" s="10" t="str">
        <f>VLOOKUP(B88,'STP Mapping'!$A$4:$D$303,4,FALSE)</f>
        <v>The Black Country</v>
      </c>
    </row>
    <row r="89" spans="1:29" s="3" customFormat="1" ht="12.75">
      <c r="A89" s="12"/>
      <c r="B89" s="74" t="s">
        <v>117</v>
      </c>
      <c r="C89" s="74" t="s">
        <v>966</v>
      </c>
      <c r="D89" s="35" t="s">
        <v>388</v>
      </c>
      <c r="E89" s="36">
        <v>13331</v>
      </c>
      <c r="F89" s="36">
        <v>2042</v>
      </c>
      <c r="G89" s="36">
        <v>6497</v>
      </c>
      <c r="H89" s="36">
        <f t="shared" si="12"/>
        <v>21870</v>
      </c>
      <c r="I89" s="36">
        <f t="shared" si="13"/>
        <v>9375</v>
      </c>
      <c r="J89" s="36">
        <f t="shared" si="14"/>
        <v>2036</v>
      </c>
      <c r="K89" s="36">
        <f t="shared" si="15"/>
        <v>6290</v>
      </c>
      <c r="L89" s="36">
        <f t="shared" si="16"/>
        <v>17701</v>
      </c>
      <c r="M89" s="36">
        <v>3956</v>
      </c>
      <c r="N89" s="36">
        <v>6</v>
      </c>
      <c r="O89" s="36">
        <v>207</v>
      </c>
      <c r="P89" s="36">
        <f t="shared" si="17"/>
        <v>4169</v>
      </c>
      <c r="Q89" s="62">
        <f t="shared" si="18"/>
        <v>0.8093735711019662</v>
      </c>
      <c r="R89" s="62">
        <f t="shared" si="19"/>
        <v>0.7032480684119721</v>
      </c>
      <c r="S89" s="62">
        <f t="shared" si="20"/>
        <v>0.9970617042115573</v>
      </c>
      <c r="T89" s="62">
        <f t="shared" si="21"/>
        <v>0.9681391411420656</v>
      </c>
      <c r="U89" s="36">
        <v>4621</v>
      </c>
      <c r="V89" s="36">
        <v>86</v>
      </c>
      <c r="W89" s="36">
        <v>1</v>
      </c>
      <c r="X89" s="36">
        <f t="shared" si="22"/>
        <v>4708</v>
      </c>
      <c r="Y89" s="36">
        <v>575</v>
      </c>
      <c r="Z89" s="36">
        <f t="shared" si="23"/>
        <v>5283</v>
      </c>
      <c r="AA89" s="36">
        <v>738</v>
      </c>
      <c r="AB89" s="36">
        <v>0</v>
      </c>
      <c r="AC89" s="10" t="str">
        <f>VLOOKUP(B89,'STP Mapping'!$A$4:$D$303,4,FALSE)</f>
        <v>Coventry and Warwickshire</v>
      </c>
    </row>
    <row r="90" spans="1:29" s="3" customFormat="1" ht="12.75">
      <c r="A90" s="12"/>
      <c r="B90" s="74" t="s">
        <v>80</v>
      </c>
      <c r="C90" s="74" t="s">
        <v>966</v>
      </c>
      <c r="D90" s="35" t="s">
        <v>334</v>
      </c>
      <c r="E90" s="36">
        <v>11905</v>
      </c>
      <c r="F90" s="36">
        <v>0</v>
      </c>
      <c r="G90" s="36">
        <v>0</v>
      </c>
      <c r="H90" s="36">
        <f t="shared" si="12"/>
        <v>11905</v>
      </c>
      <c r="I90" s="36">
        <f t="shared" si="13"/>
        <v>11389</v>
      </c>
      <c r="J90" s="36">
        <f t="shared" si="14"/>
        <v>0</v>
      </c>
      <c r="K90" s="36">
        <f t="shared" si="15"/>
        <v>0</v>
      </c>
      <c r="L90" s="36">
        <f t="shared" si="16"/>
        <v>11389</v>
      </c>
      <c r="M90" s="36">
        <v>516</v>
      </c>
      <c r="N90" s="36">
        <v>0</v>
      </c>
      <c r="O90" s="36">
        <v>0</v>
      </c>
      <c r="P90" s="36">
        <f t="shared" si="17"/>
        <v>516</v>
      </c>
      <c r="Q90" s="62">
        <f t="shared" si="18"/>
        <v>0.9566568668626627</v>
      </c>
      <c r="R90" s="62">
        <f t="shared" si="19"/>
        <v>0.9566568668626627</v>
      </c>
      <c r="S90" s="62" t="str">
        <f t="shared" si="20"/>
        <v>-</v>
      </c>
      <c r="T90" s="62" t="str">
        <f t="shared" si="21"/>
        <v>-</v>
      </c>
      <c r="U90" s="36">
        <v>3403</v>
      </c>
      <c r="V90" s="36">
        <v>0</v>
      </c>
      <c r="W90" s="36">
        <v>0</v>
      </c>
      <c r="X90" s="36">
        <f t="shared" si="22"/>
        <v>3403</v>
      </c>
      <c r="Y90" s="36">
        <v>278</v>
      </c>
      <c r="Z90" s="36">
        <f t="shared" si="23"/>
        <v>3681</v>
      </c>
      <c r="AA90" s="36">
        <v>102</v>
      </c>
      <c r="AB90" s="36">
        <v>0</v>
      </c>
      <c r="AC90" s="10" t="str">
        <f>VLOOKUP(B90,'STP Mapping'!$A$4:$D$303,4,FALSE)</f>
        <v>Mid and South Essex</v>
      </c>
    </row>
    <row r="91" spans="1:29" s="3" customFormat="1" ht="12.75">
      <c r="A91" s="12"/>
      <c r="B91" s="74" t="s">
        <v>124</v>
      </c>
      <c r="C91" s="74" t="s">
        <v>966</v>
      </c>
      <c r="D91" s="35" t="s">
        <v>383</v>
      </c>
      <c r="E91" s="36">
        <v>9798</v>
      </c>
      <c r="F91" s="36">
        <v>0</v>
      </c>
      <c r="G91" s="36">
        <v>2597</v>
      </c>
      <c r="H91" s="36">
        <f t="shared" si="12"/>
        <v>12395</v>
      </c>
      <c r="I91" s="36">
        <f t="shared" si="13"/>
        <v>6077</v>
      </c>
      <c r="J91" s="36">
        <f t="shared" si="14"/>
        <v>0</v>
      </c>
      <c r="K91" s="36">
        <f t="shared" si="15"/>
        <v>2326</v>
      </c>
      <c r="L91" s="36">
        <f t="shared" si="16"/>
        <v>8403</v>
      </c>
      <c r="M91" s="36">
        <v>3721</v>
      </c>
      <c r="N91" s="36">
        <v>0</v>
      </c>
      <c r="O91" s="36">
        <v>271</v>
      </c>
      <c r="P91" s="36">
        <f t="shared" si="17"/>
        <v>3992</v>
      </c>
      <c r="Q91" s="62">
        <f t="shared" si="18"/>
        <v>0.6779346510689794</v>
      </c>
      <c r="R91" s="62">
        <f t="shared" si="19"/>
        <v>0.6202286180853236</v>
      </c>
      <c r="S91" s="62" t="str">
        <f t="shared" si="20"/>
        <v>-</v>
      </c>
      <c r="T91" s="62">
        <f t="shared" si="21"/>
        <v>0.895648825567963</v>
      </c>
      <c r="U91" s="36">
        <v>2980</v>
      </c>
      <c r="V91" s="36">
        <v>0</v>
      </c>
      <c r="W91" s="36">
        <v>0</v>
      </c>
      <c r="X91" s="36">
        <f t="shared" si="22"/>
        <v>2980</v>
      </c>
      <c r="Y91" s="36">
        <v>2066</v>
      </c>
      <c r="Z91" s="36">
        <f t="shared" si="23"/>
        <v>5046</v>
      </c>
      <c r="AA91" s="36">
        <v>1184</v>
      </c>
      <c r="AB91" s="36">
        <v>8</v>
      </c>
      <c r="AC91" s="10" t="str">
        <f>VLOOKUP(B91,'STP Mapping'!$A$4:$D$303,4,FALSE)</f>
        <v>Norfolk &amp; Waveney</v>
      </c>
    </row>
    <row r="92" spans="1:29" s="3" customFormat="1" ht="12.75">
      <c r="A92" s="12"/>
      <c r="B92" s="74" t="s">
        <v>207</v>
      </c>
      <c r="C92" s="74" t="s">
        <v>966</v>
      </c>
      <c r="D92" s="35" t="s">
        <v>952</v>
      </c>
      <c r="E92" s="36">
        <v>0</v>
      </c>
      <c r="F92" s="36">
        <v>0</v>
      </c>
      <c r="G92" s="36">
        <v>0</v>
      </c>
      <c r="H92" s="36">
        <f t="shared" si="12"/>
        <v>0</v>
      </c>
      <c r="I92" s="36">
        <f t="shared" si="13"/>
        <v>0</v>
      </c>
      <c r="J92" s="36">
        <f t="shared" si="14"/>
        <v>0</v>
      </c>
      <c r="K92" s="36">
        <f t="shared" si="15"/>
        <v>0</v>
      </c>
      <c r="L92" s="36">
        <f t="shared" si="16"/>
        <v>0</v>
      </c>
      <c r="M92" s="36">
        <v>0</v>
      </c>
      <c r="N92" s="36">
        <v>0</v>
      </c>
      <c r="O92" s="36">
        <v>0</v>
      </c>
      <c r="P92" s="36">
        <f t="shared" si="17"/>
        <v>0</v>
      </c>
      <c r="Q92" s="62" t="str">
        <f t="shared" si="18"/>
        <v>-</v>
      </c>
      <c r="R92" s="62" t="str">
        <f t="shared" si="19"/>
        <v>-</v>
      </c>
      <c r="S92" s="62" t="str">
        <f t="shared" si="20"/>
        <v>-</v>
      </c>
      <c r="T92" s="62" t="str">
        <f t="shared" si="21"/>
        <v>-</v>
      </c>
      <c r="U92" s="36">
        <v>0</v>
      </c>
      <c r="V92" s="36">
        <v>0</v>
      </c>
      <c r="W92" s="36">
        <v>14</v>
      </c>
      <c r="X92" s="36">
        <f t="shared" si="22"/>
        <v>14</v>
      </c>
      <c r="Y92" s="36">
        <v>68</v>
      </c>
      <c r="Z92" s="36">
        <f t="shared" si="23"/>
        <v>82</v>
      </c>
      <c r="AA92" s="36">
        <v>0</v>
      </c>
      <c r="AB92" s="36">
        <v>0</v>
      </c>
      <c r="AC92" s="10" t="str">
        <f>VLOOKUP(B92,'STP Mapping'!$A$4:$D$303,4,FALSE)</f>
        <v>Coventry and Warwickshire</v>
      </c>
    </row>
    <row r="93" spans="1:29" s="3" customFormat="1" ht="12.75">
      <c r="A93" s="12"/>
      <c r="B93" s="74" t="s">
        <v>108</v>
      </c>
      <c r="C93" s="74" t="s">
        <v>966</v>
      </c>
      <c r="D93" s="35" t="s">
        <v>394</v>
      </c>
      <c r="E93" s="36">
        <v>6316</v>
      </c>
      <c r="F93" s="36">
        <v>0</v>
      </c>
      <c r="G93" s="36">
        <v>772</v>
      </c>
      <c r="H93" s="36">
        <f t="shared" si="12"/>
        <v>7088</v>
      </c>
      <c r="I93" s="36">
        <f t="shared" si="13"/>
        <v>6042</v>
      </c>
      <c r="J93" s="36">
        <f t="shared" si="14"/>
        <v>0</v>
      </c>
      <c r="K93" s="36">
        <f t="shared" si="15"/>
        <v>772</v>
      </c>
      <c r="L93" s="36">
        <f t="shared" si="16"/>
        <v>6814</v>
      </c>
      <c r="M93" s="36">
        <v>274</v>
      </c>
      <c r="N93" s="36">
        <v>0</v>
      </c>
      <c r="O93" s="36">
        <v>0</v>
      </c>
      <c r="P93" s="36">
        <f t="shared" si="17"/>
        <v>274</v>
      </c>
      <c r="Q93" s="62">
        <f t="shared" si="18"/>
        <v>0.9613431151241535</v>
      </c>
      <c r="R93" s="62">
        <f t="shared" si="19"/>
        <v>0.9566181127295756</v>
      </c>
      <c r="S93" s="62" t="str">
        <f t="shared" si="20"/>
        <v>-</v>
      </c>
      <c r="T93" s="62">
        <f t="shared" si="21"/>
        <v>1</v>
      </c>
      <c r="U93" s="36">
        <v>1974</v>
      </c>
      <c r="V93" s="36">
        <v>0</v>
      </c>
      <c r="W93" s="36">
        <v>0</v>
      </c>
      <c r="X93" s="36">
        <f t="shared" si="22"/>
        <v>1974</v>
      </c>
      <c r="Y93" s="36">
        <v>340</v>
      </c>
      <c r="Z93" s="36">
        <f t="shared" si="23"/>
        <v>2314</v>
      </c>
      <c r="AA93" s="36">
        <v>11</v>
      </c>
      <c r="AB93" s="36">
        <v>0</v>
      </c>
      <c r="AC93" s="10" t="str">
        <f>VLOOKUP(B93,'STP Mapping'!$A$4:$D$303,4,FALSE)</f>
        <v>Coventry and Warwickshire</v>
      </c>
    </row>
    <row r="94" spans="1:29" s="3" customFormat="1" ht="12.75">
      <c r="A94" s="12"/>
      <c r="B94" s="74" t="s">
        <v>203</v>
      </c>
      <c r="C94" s="74" t="s">
        <v>966</v>
      </c>
      <c r="D94" s="35" t="s">
        <v>377</v>
      </c>
      <c r="E94" s="36">
        <v>0</v>
      </c>
      <c r="F94" s="36">
        <v>0</v>
      </c>
      <c r="G94" s="36">
        <v>10787</v>
      </c>
      <c r="H94" s="36">
        <f t="shared" si="12"/>
        <v>10787</v>
      </c>
      <c r="I94" s="36">
        <f t="shared" si="13"/>
        <v>0</v>
      </c>
      <c r="J94" s="36">
        <f t="shared" si="14"/>
        <v>0</v>
      </c>
      <c r="K94" s="36">
        <f t="shared" si="15"/>
        <v>10573</v>
      </c>
      <c r="L94" s="36">
        <f t="shared" si="16"/>
        <v>10573</v>
      </c>
      <c r="M94" s="36">
        <v>0</v>
      </c>
      <c r="N94" s="36">
        <v>0</v>
      </c>
      <c r="O94" s="36">
        <v>214</v>
      </c>
      <c r="P94" s="36">
        <f t="shared" si="17"/>
        <v>214</v>
      </c>
      <c r="Q94" s="62">
        <f t="shared" si="18"/>
        <v>0.9801613052748679</v>
      </c>
      <c r="R94" s="62" t="str">
        <f t="shared" si="19"/>
        <v>-</v>
      </c>
      <c r="S94" s="62" t="str">
        <f t="shared" si="20"/>
        <v>-</v>
      </c>
      <c r="T94" s="62">
        <f t="shared" si="21"/>
        <v>0.9801613052748679</v>
      </c>
      <c r="U94" s="36">
        <v>0</v>
      </c>
      <c r="V94" s="36">
        <v>0</v>
      </c>
      <c r="W94" s="36">
        <v>2</v>
      </c>
      <c r="X94" s="36">
        <f t="shared" si="22"/>
        <v>2</v>
      </c>
      <c r="Y94" s="36">
        <v>1</v>
      </c>
      <c r="Z94" s="36">
        <f t="shared" si="23"/>
        <v>3</v>
      </c>
      <c r="AA94" s="36">
        <v>0</v>
      </c>
      <c r="AB94" s="36">
        <v>0</v>
      </c>
      <c r="AC94" s="10" t="str">
        <f>VLOOKUP(B94,'STP Mapping'!$A$4:$D$303,4,FALSE)</f>
        <v>Lincolnshire</v>
      </c>
    </row>
    <row r="95" spans="1:29" s="3" customFormat="1" ht="12.75">
      <c r="A95" s="12"/>
      <c r="B95" s="74" t="s">
        <v>115</v>
      </c>
      <c r="C95" s="74" t="s">
        <v>966</v>
      </c>
      <c r="D95" s="35" t="s">
        <v>361</v>
      </c>
      <c r="E95" s="36">
        <v>9373</v>
      </c>
      <c r="F95" s="36">
        <v>0</v>
      </c>
      <c r="G95" s="36">
        <v>4518</v>
      </c>
      <c r="H95" s="36">
        <f t="shared" si="12"/>
        <v>13891</v>
      </c>
      <c r="I95" s="36">
        <f t="shared" si="13"/>
        <v>8472</v>
      </c>
      <c r="J95" s="36">
        <f t="shared" si="14"/>
        <v>0</v>
      </c>
      <c r="K95" s="36">
        <f t="shared" si="15"/>
        <v>4416</v>
      </c>
      <c r="L95" s="36">
        <f t="shared" si="16"/>
        <v>12888</v>
      </c>
      <c r="M95" s="36">
        <v>901</v>
      </c>
      <c r="N95" s="36">
        <v>0</v>
      </c>
      <c r="O95" s="36">
        <v>102</v>
      </c>
      <c r="P95" s="36">
        <f t="shared" si="17"/>
        <v>1003</v>
      </c>
      <c r="Q95" s="62">
        <f t="shared" si="18"/>
        <v>0.9277949751637751</v>
      </c>
      <c r="R95" s="62">
        <f t="shared" si="19"/>
        <v>0.9038728262029233</v>
      </c>
      <c r="S95" s="62" t="str">
        <f t="shared" si="20"/>
        <v>-</v>
      </c>
      <c r="T95" s="62">
        <f t="shared" si="21"/>
        <v>0.9774236387782205</v>
      </c>
      <c r="U95" s="36">
        <v>3033</v>
      </c>
      <c r="V95" s="36">
        <v>0</v>
      </c>
      <c r="W95" s="36">
        <v>5</v>
      </c>
      <c r="X95" s="36">
        <f t="shared" si="22"/>
        <v>3038</v>
      </c>
      <c r="Y95" s="36">
        <v>427</v>
      </c>
      <c r="Z95" s="36">
        <f t="shared" si="23"/>
        <v>3465</v>
      </c>
      <c r="AA95" s="36">
        <v>172</v>
      </c>
      <c r="AB95" s="36">
        <v>1</v>
      </c>
      <c r="AC95" s="10" t="str">
        <f>VLOOKUP(B95,'STP Mapping'!$A$4:$D$303,4,FALSE)</f>
        <v>Nottinghamshire</v>
      </c>
    </row>
    <row r="96" spans="1:29" s="3" customFormat="1" ht="12.75">
      <c r="A96" s="12"/>
      <c r="B96" s="74" t="s">
        <v>132</v>
      </c>
      <c r="C96" s="74" t="s">
        <v>966</v>
      </c>
      <c r="D96" s="35" t="s">
        <v>398</v>
      </c>
      <c r="E96" s="36">
        <v>9593</v>
      </c>
      <c r="F96" s="36">
        <v>0</v>
      </c>
      <c r="G96" s="36">
        <v>5587</v>
      </c>
      <c r="H96" s="36">
        <f t="shared" si="12"/>
        <v>15180</v>
      </c>
      <c r="I96" s="36">
        <f t="shared" si="13"/>
        <v>6384</v>
      </c>
      <c r="J96" s="36">
        <f t="shared" si="14"/>
        <v>0</v>
      </c>
      <c r="K96" s="36">
        <f t="shared" si="15"/>
        <v>5544</v>
      </c>
      <c r="L96" s="36">
        <f t="shared" si="16"/>
        <v>11928</v>
      </c>
      <c r="M96" s="36">
        <v>3209</v>
      </c>
      <c r="N96" s="36">
        <v>0</v>
      </c>
      <c r="O96" s="36">
        <v>43</v>
      </c>
      <c r="P96" s="36">
        <f t="shared" si="17"/>
        <v>3252</v>
      </c>
      <c r="Q96" s="62">
        <f t="shared" si="18"/>
        <v>0.7857707509881423</v>
      </c>
      <c r="R96" s="62">
        <f t="shared" si="19"/>
        <v>0.6654852496612113</v>
      </c>
      <c r="S96" s="62" t="str">
        <f t="shared" si="20"/>
        <v>-</v>
      </c>
      <c r="T96" s="62">
        <f t="shared" si="21"/>
        <v>0.9923035618399857</v>
      </c>
      <c r="U96" s="36">
        <v>2315</v>
      </c>
      <c r="V96" s="36">
        <v>0</v>
      </c>
      <c r="W96" s="36">
        <v>0</v>
      </c>
      <c r="X96" s="36">
        <f t="shared" si="22"/>
        <v>2315</v>
      </c>
      <c r="Y96" s="36">
        <v>825</v>
      </c>
      <c r="Z96" s="36">
        <f t="shared" si="23"/>
        <v>3140</v>
      </c>
      <c r="AA96" s="36">
        <v>719</v>
      </c>
      <c r="AB96" s="36">
        <v>6</v>
      </c>
      <c r="AC96" s="10" t="str">
        <f>VLOOKUP(B96,'STP Mapping'!$A$4:$D$303,4,FALSE)</f>
        <v>The Black Country</v>
      </c>
    </row>
    <row r="97" spans="1:29" s="3" customFormat="1" ht="12.75">
      <c r="A97" s="12"/>
      <c r="B97" s="74" t="s">
        <v>93</v>
      </c>
      <c r="C97" s="74" t="s">
        <v>966</v>
      </c>
      <c r="D97" s="35" t="s">
        <v>362</v>
      </c>
      <c r="E97" s="36">
        <v>6229</v>
      </c>
      <c r="F97" s="36">
        <v>0</v>
      </c>
      <c r="G97" s="36">
        <v>1661</v>
      </c>
      <c r="H97" s="36">
        <f t="shared" si="12"/>
        <v>7890</v>
      </c>
      <c r="I97" s="36">
        <f t="shared" si="13"/>
        <v>5325</v>
      </c>
      <c r="J97" s="36">
        <f t="shared" si="14"/>
        <v>0</v>
      </c>
      <c r="K97" s="36">
        <f t="shared" si="15"/>
        <v>1661</v>
      </c>
      <c r="L97" s="36">
        <f t="shared" si="16"/>
        <v>6986</v>
      </c>
      <c r="M97" s="36">
        <v>904</v>
      </c>
      <c r="N97" s="36">
        <v>0</v>
      </c>
      <c r="O97" s="36">
        <v>0</v>
      </c>
      <c r="P97" s="36">
        <f t="shared" si="17"/>
        <v>904</v>
      </c>
      <c r="Q97" s="62">
        <f t="shared" si="18"/>
        <v>0.8854245880861851</v>
      </c>
      <c r="R97" s="62">
        <f t="shared" si="19"/>
        <v>0.8548723711671216</v>
      </c>
      <c r="S97" s="62" t="str">
        <f t="shared" si="20"/>
        <v>-</v>
      </c>
      <c r="T97" s="62">
        <f t="shared" si="21"/>
        <v>1</v>
      </c>
      <c r="U97" s="36">
        <v>2220</v>
      </c>
      <c r="V97" s="36">
        <v>0</v>
      </c>
      <c r="W97" s="36">
        <v>0</v>
      </c>
      <c r="X97" s="36">
        <f t="shared" si="22"/>
        <v>2220</v>
      </c>
      <c r="Y97" s="36">
        <v>934</v>
      </c>
      <c r="Z97" s="36">
        <f t="shared" si="23"/>
        <v>3154</v>
      </c>
      <c r="AA97" s="36">
        <v>221</v>
      </c>
      <c r="AB97" s="36">
        <v>0</v>
      </c>
      <c r="AC97" s="10" t="str">
        <f>VLOOKUP(B97,'STP Mapping'!$A$4:$D$303,4,FALSE)</f>
        <v>Derbyshire</v>
      </c>
    </row>
    <row r="98" spans="1:29" s="3" customFormat="1" ht="12.75">
      <c r="A98" s="12"/>
      <c r="B98" s="74" t="s">
        <v>94</v>
      </c>
      <c r="C98" s="74" t="s">
        <v>966</v>
      </c>
      <c r="D98" s="35" t="s">
        <v>380</v>
      </c>
      <c r="E98" s="36">
        <v>13291</v>
      </c>
      <c r="F98" s="36">
        <v>0</v>
      </c>
      <c r="G98" s="36">
        <v>917</v>
      </c>
      <c r="H98" s="36">
        <f t="shared" si="12"/>
        <v>14208</v>
      </c>
      <c r="I98" s="36">
        <f t="shared" si="13"/>
        <v>9763</v>
      </c>
      <c r="J98" s="36">
        <f t="shared" si="14"/>
        <v>0</v>
      </c>
      <c r="K98" s="36">
        <f t="shared" si="15"/>
        <v>917</v>
      </c>
      <c r="L98" s="36">
        <f t="shared" si="16"/>
        <v>10680</v>
      </c>
      <c r="M98" s="36">
        <v>3528</v>
      </c>
      <c r="N98" s="36">
        <v>0</v>
      </c>
      <c r="O98" s="36">
        <v>0</v>
      </c>
      <c r="P98" s="36">
        <f t="shared" si="17"/>
        <v>3528</v>
      </c>
      <c r="Q98" s="62">
        <f t="shared" si="18"/>
        <v>0.7516891891891891</v>
      </c>
      <c r="R98" s="62">
        <f t="shared" si="19"/>
        <v>0.7345572191708675</v>
      </c>
      <c r="S98" s="62" t="str">
        <f t="shared" si="20"/>
        <v>-</v>
      </c>
      <c r="T98" s="62">
        <f t="shared" si="21"/>
        <v>1</v>
      </c>
      <c r="U98" s="36">
        <v>3395</v>
      </c>
      <c r="V98" s="36">
        <v>0</v>
      </c>
      <c r="W98" s="36">
        <v>0</v>
      </c>
      <c r="X98" s="36">
        <f t="shared" si="22"/>
        <v>3395</v>
      </c>
      <c r="Y98" s="36">
        <v>1228</v>
      </c>
      <c r="Z98" s="36">
        <f t="shared" si="23"/>
        <v>4623</v>
      </c>
      <c r="AA98" s="36">
        <v>479</v>
      </c>
      <c r="AB98" s="36">
        <v>0</v>
      </c>
      <c r="AC98" s="10" t="str">
        <f>VLOOKUP(B98,'STP Mapping'!$A$4:$D$303,4,FALSE)</f>
        <v>Cambridgeshire and Peterborough</v>
      </c>
    </row>
    <row r="99" spans="1:29" s="3" customFormat="1" ht="12.75">
      <c r="A99" s="12"/>
      <c r="B99" s="74" t="s">
        <v>154</v>
      </c>
      <c r="C99" s="74" t="s">
        <v>966</v>
      </c>
      <c r="D99" s="35" t="s">
        <v>404</v>
      </c>
      <c r="E99" s="36">
        <v>32017</v>
      </c>
      <c r="F99" s="36">
        <v>0</v>
      </c>
      <c r="G99" s="36">
        <v>3429</v>
      </c>
      <c r="H99" s="36">
        <f t="shared" si="12"/>
        <v>35446</v>
      </c>
      <c r="I99" s="36">
        <f t="shared" si="13"/>
        <v>21347</v>
      </c>
      <c r="J99" s="36">
        <f t="shared" si="14"/>
        <v>0</v>
      </c>
      <c r="K99" s="36">
        <f t="shared" si="15"/>
        <v>3393</v>
      </c>
      <c r="L99" s="36">
        <f t="shared" si="16"/>
        <v>24740</v>
      </c>
      <c r="M99" s="36">
        <v>10670</v>
      </c>
      <c r="N99" s="36">
        <v>0</v>
      </c>
      <c r="O99" s="36">
        <v>36</v>
      </c>
      <c r="P99" s="36">
        <f t="shared" si="17"/>
        <v>10706</v>
      </c>
      <c r="Q99" s="62">
        <f t="shared" si="18"/>
        <v>0.6979630987981719</v>
      </c>
      <c r="R99" s="62">
        <f t="shared" si="19"/>
        <v>0.6667395446169223</v>
      </c>
      <c r="S99" s="62" t="str">
        <f t="shared" si="20"/>
        <v>-</v>
      </c>
      <c r="T99" s="62">
        <f t="shared" si="21"/>
        <v>0.989501312335958</v>
      </c>
      <c r="U99" s="36">
        <v>10850</v>
      </c>
      <c r="V99" s="36">
        <v>0</v>
      </c>
      <c r="W99" s="36">
        <v>1336</v>
      </c>
      <c r="X99" s="36">
        <f t="shared" si="22"/>
        <v>12186</v>
      </c>
      <c r="Y99" s="36">
        <v>3417</v>
      </c>
      <c r="Z99" s="36">
        <f t="shared" si="23"/>
        <v>15603</v>
      </c>
      <c r="AA99" s="36">
        <v>2963</v>
      </c>
      <c r="AB99" s="36">
        <v>0</v>
      </c>
      <c r="AC99" s="10" t="str">
        <f>VLOOKUP(B99,'STP Mapping'!$A$4:$D$303,4,FALSE)</f>
        <v>Birmingham and Solihull</v>
      </c>
    </row>
    <row r="100" spans="1:29" s="3" customFormat="1" ht="12.75">
      <c r="A100" s="12"/>
      <c r="B100" s="74" t="s">
        <v>182</v>
      </c>
      <c r="C100" s="74" t="s">
        <v>966</v>
      </c>
      <c r="D100" s="35" t="s">
        <v>366</v>
      </c>
      <c r="E100" s="36">
        <v>9894</v>
      </c>
      <c r="F100" s="36">
        <v>0</v>
      </c>
      <c r="G100" s="36">
        <v>4372</v>
      </c>
      <c r="H100" s="36">
        <f t="shared" si="12"/>
        <v>14266</v>
      </c>
      <c r="I100" s="36">
        <f t="shared" si="13"/>
        <v>7188</v>
      </c>
      <c r="J100" s="36">
        <f t="shared" si="14"/>
        <v>0</v>
      </c>
      <c r="K100" s="36">
        <f t="shared" si="15"/>
        <v>4368</v>
      </c>
      <c r="L100" s="36">
        <f t="shared" si="16"/>
        <v>11556</v>
      </c>
      <c r="M100" s="36">
        <v>2706</v>
      </c>
      <c r="N100" s="36">
        <v>0</v>
      </c>
      <c r="O100" s="36">
        <v>4</v>
      </c>
      <c r="P100" s="36">
        <f t="shared" si="17"/>
        <v>2710</v>
      </c>
      <c r="Q100" s="62">
        <f t="shared" si="18"/>
        <v>0.8100378522360858</v>
      </c>
      <c r="R100" s="62">
        <f t="shared" si="19"/>
        <v>0.7265009096422074</v>
      </c>
      <c r="S100" s="62" t="str">
        <f t="shared" si="20"/>
        <v>-</v>
      </c>
      <c r="T100" s="62">
        <f t="shared" si="21"/>
        <v>0.9990850869167429</v>
      </c>
      <c r="U100" s="36">
        <v>3181</v>
      </c>
      <c r="V100" s="36">
        <v>0</v>
      </c>
      <c r="W100" s="36">
        <v>0</v>
      </c>
      <c r="X100" s="36">
        <f t="shared" si="22"/>
        <v>3181</v>
      </c>
      <c r="Y100" s="36">
        <v>968</v>
      </c>
      <c r="Z100" s="36">
        <f t="shared" si="23"/>
        <v>4149</v>
      </c>
      <c r="AA100" s="36">
        <v>220</v>
      </c>
      <c r="AB100" s="36">
        <v>0</v>
      </c>
      <c r="AC100" s="10" t="str">
        <f>VLOOKUP(B100,'STP Mapping'!$A$4:$D$303,4,FALSE)</f>
        <v>Hertfordshire and West Essex</v>
      </c>
    </row>
    <row r="101" spans="1:29" s="3" customFormat="1" ht="12.75">
      <c r="A101" s="12"/>
      <c r="B101" s="74" t="s">
        <v>145</v>
      </c>
      <c r="C101" s="74" t="s">
        <v>966</v>
      </c>
      <c r="D101" s="35" t="s">
        <v>379</v>
      </c>
      <c r="E101" s="36">
        <v>8950</v>
      </c>
      <c r="F101" s="36">
        <v>0</v>
      </c>
      <c r="G101" s="36">
        <v>514</v>
      </c>
      <c r="H101" s="36">
        <f t="shared" si="12"/>
        <v>9464</v>
      </c>
      <c r="I101" s="36">
        <f t="shared" si="13"/>
        <v>6946</v>
      </c>
      <c r="J101" s="36">
        <f t="shared" si="14"/>
        <v>0</v>
      </c>
      <c r="K101" s="36">
        <f t="shared" si="15"/>
        <v>490</v>
      </c>
      <c r="L101" s="36">
        <f t="shared" si="16"/>
        <v>7436</v>
      </c>
      <c r="M101" s="36">
        <v>2004</v>
      </c>
      <c r="N101" s="36">
        <v>0</v>
      </c>
      <c r="O101" s="36">
        <v>24</v>
      </c>
      <c r="P101" s="36">
        <f t="shared" si="17"/>
        <v>2028</v>
      </c>
      <c r="Q101" s="62">
        <f t="shared" si="18"/>
        <v>0.7857142857142857</v>
      </c>
      <c r="R101" s="62">
        <f t="shared" si="19"/>
        <v>0.7760893854748603</v>
      </c>
      <c r="S101" s="62" t="str">
        <f t="shared" si="20"/>
        <v>-</v>
      </c>
      <c r="T101" s="62">
        <f t="shared" si="21"/>
        <v>0.953307392996109</v>
      </c>
      <c r="U101" s="36">
        <v>2340</v>
      </c>
      <c r="V101" s="36">
        <v>0</v>
      </c>
      <c r="W101" s="36">
        <v>0</v>
      </c>
      <c r="X101" s="36">
        <f t="shared" si="22"/>
        <v>2340</v>
      </c>
      <c r="Y101" s="36">
        <v>845</v>
      </c>
      <c r="Z101" s="36">
        <f t="shared" si="23"/>
        <v>3185</v>
      </c>
      <c r="AA101" s="36">
        <v>289</v>
      </c>
      <c r="AB101" s="36">
        <v>0</v>
      </c>
      <c r="AC101" s="10" t="str">
        <f>VLOOKUP(B101,'STP Mapping'!$A$4:$D$303,4,FALSE)</f>
        <v>Mid and South Essex</v>
      </c>
    </row>
    <row r="102" spans="1:29" s="3" customFormat="1" ht="12.75">
      <c r="A102" s="12"/>
      <c r="B102" s="74" t="s">
        <v>109</v>
      </c>
      <c r="C102" s="74" t="s">
        <v>966</v>
      </c>
      <c r="D102" s="35" t="s">
        <v>410</v>
      </c>
      <c r="E102" s="36">
        <v>15539</v>
      </c>
      <c r="F102" s="36">
        <v>472</v>
      </c>
      <c r="G102" s="36">
        <v>6818</v>
      </c>
      <c r="H102" s="36">
        <f t="shared" si="12"/>
        <v>22829</v>
      </c>
      <c r="I102" s="36">
        <f t="shared" si="13"/>
        <v>11462</v>
      </c>
      <c r="J102" s="36">
        <f t="shared" si="14"/>
        <v>472</v>
      </c>
      <c r="K102" s="36">
        <f t="shared" si="15"/>
        <v>6674</v>
      </c>
      <c r="L102" s="36">
        <f t="shared" si="16"/>
        <v>18608</v>
      </c>
      <c r="M102" s="36">
        <v>4077</v>
      </c>
      <c r="N102" s="36">
        <v>0</v>
      </c>
      <c r="O102" s="36">
        <v>144</v>
      </c>
      <c r="P102" s="36">
        <f t="shared" si="17"/>
        <v>4221</v>
      </c>
      <c r="Q102" s="62">
        <f t="shared" si="18"/>
        <v>0.815103596302948</v>
      </c>
      <c r="R102" s="62">
        <f t="shared" si="19"/>
        <v>0.7376279039835253</v>
      </c>
      <c r="S102" s="62">
        <f t="shared" si="20"/>
        <v>1</v>
      </c>
      <c r="T102" s="62">
        <f t="shared" si="21"/>
        <v>0.9788794367849809</v>
      </c>
      <c r="U102" s="36">
        <v>5981</v>
      </c>
      <c r="V102" s="36">
        <v>0</v>
      </c>
      <c r="W102" s="36">
        <v>0</v>
      </c>
      <c r="X102" s="36">
        <f t="shared" si="22"/>
        <v>5981</v>
      </c>
      <c r="Y102" s="36">
        <v>3008</v>
      </c>
      <c r="Z102" s="36">
        <f t="shared" si="23"/>
        <v>8989</v>
      </c>
      <c r="AA102" s="36">
        <v>649</v>
      </c>
      <c r="AB102" s="36">
        <v>0</v>
      </c>
      <c r="AC102" s="10" t="str">
        <f>VLOOKUP(B102,'STP Mapping'!$A$4:$D$303,4,FALSE)</f>
        <v>Staffordshire</v>
      </c>
    </row>
    <row r="103" spans="1:29" s="3" customFormat="1" ht="12.75">
      <c r="A103" s="12"/>
      <c r="B103" s="74" t="s">
        <v>135</v>
      </c>
      <c r="C103" s="74" t="s">
        <v>966</v>
      </c>
      <c r="D103" s="35" t="s">
        <v>356</v>
      </c>
      <c r="E103" s="36">
        <v>8077</v>
      </c>
      <c r="F103" s="36">
        <v>0</v>
      </c>
      <c r="G103" s="36">
        <v>0</v>
      </c>
      <c r="H103" s="36">
        <f t="shared" si="12"/>
        <v>8077</v>
      </c>
      <c r="I103" s="36">
        <f t="shared" si="13"/>
        <v>6613</v>
      </c>
      <c r="J103" s="36">
        <f t="shared" si="14"/>
        <v>0</v>
      </c>
      <c r="K103" s="36">
        <f t="shared" si="15"/>
        <v>0</v>
      </c>
      <c r="L103" s="36">
        <f t="shared" si="16"/>
        <v>6613</v>
      </c>
      <c r="M103" s="36">
        <v>1464</v>
      </c>
      <c r="N103" s="36">
        <v>0</v>
      </c>
      <c r="O103" s="36">
        <v>0</v>
      </c>
      <c r="P103" s="36">
        <f t="shared" si="17"/>
        <v>1464</v>
      </c>
      <c r="Q103" s="62">
        <f t="shared" si="18"/>
        <v>0.8187445833849202</v>
      </c>
      <c r="R103" s="62">
        <f t="shared" si="19"/>
        <v>0.8187445833849202</v>
      </c>
      <c r="S103" s="62" t="str">
        <f t="shared" si="20"/>
        <v>-</v>
      </c>
      <c r="T103" s="62" t="str">
        <f t="shared" si="21"/>
        <v>-</v>
      </c>
      <c r="U103" s="36">
        <v>2596</v>
      </c>
      <c r="V103" s="36">
        <v>0</v>
      </c>
      <c r="W103" s="36">
        <v>0</v>
      </c>
      <c r="X103" s="36">
        <f t="shared" si="22"/>
        <v>2596</v>
      </c>
      <c r="Y103" s="36">
        <v>440</v>
      </c>
      <c r="Z103" s="36">
        <f t="shared" si="23"/>
        <v>3036</v>
      </c>
      <c r="AA103" s="36">
        <v>351</v>
      </c>
      <c r="AB103" s="36">
        <v>0</v>
      </c>
      <c r="AC103" s="10" t="str">
        <f>VLOOKUP(B103,'STP Mapping'!$A$4:$D$303,4,FALSE)</f>
        <v>Northamptonshire</v>
      </c>
    </row>
    <row r="104" spans="1:29" s="3" customFormat="1" ht="12.75">
      <c r="A104" s="12"/>
      <c r="B104" s="74" t="s">
        <v>79</v>
      </c>
      <c r="C104" s="74" t="s">
        <v>966</v>
      </c>
      <c r="D104" s="35" t="s">
        <v>381</v>
      </c>
      <c r="E104" s="36">
        <v>7714</v>
      </c>
      <c r="F104" s="36">
        <v>0</v>
      </c>
      <c r="G104" s="36">
        <v>4748</v>
      </c>
      <c r="H104" s="36">
        <f t="shared" si="12"/>
        <v>12462</v>
      </c>
      <c r="I104" s="36">
        <f t="shared" si="13"/>
        <v>6741</v>
      </c>
      <c r="J104" s="36">
        <f t="shared" si="14"/>
        <v>0</v>
      </c>
      <c r="K104" s="36">
        <f t="shared" si="15"/>
        <v>4746</v>
      </c>
      <c r="L104" s="36">
        <f t="shared" si="16"/>
        <v>11487</v>
      </c>
      <c r="M104" s="36">
        <v>973</v>
      </c>
      <c r="N104" s="36">
        <v>0</v>
      </c>
      <c r="O104" s="36">
        <v>2</v>
      </c>
      <c r="P104" s="36">
        <f t="shared" si="17"/>
        <v>975</v>
      </c>
      <c r="Q104" s="62">
        <f t="shared" si="18"/>
        <v>0.9217621569571497</v>
      </c>
      <c r="R104" s="62">
        <f t="shared" si="19"/>
        <v>0.8738656987295825</v>
      </c>
      <c r="S104" s="62" t="str">
        <f t="shared" si="20"/>
        <v>-</v>
      </c>
      <c r="T104" s="62">
        <f t="shared" si="21"/>
        <v>0.9995787700084247</v>
      </c>
      <c r="U104" s="36">
        <v>1806</v>
      </c>
      <c r="V104" s="36">
        <v>0</v>
      </c>
      <c r="W104" s="36">
        <v>0</v>
      </c>
      <c r="X104" s="36">
        <f t="shared" si="22"/>
        <v>1806</v>
      </c>
      <c r="Y104" s="36">
        <v>617</v>
      </c>
      <c r="Z104" s="36">
        <f t="shared" si="23"/>
        <v>2423</v>
      </c>
      <c r="AA104" s="36">
        <v>129</v>
      </c>
      <c r="AB104" s="36">
        <v>0</v>
      </c>
      <c r="AC104" s="10" t="str">
        <f>VLOOKUP(B104,'STP Mapping'!$A$4:$D$303,4,FALSE)</f>
        <v>Milton Keynes, Bedfordshire and Luton</v>
      </c>
    </row>
    <row r="105" spans="1:29" s="3" customFormat="1" ht="12.75">
      <c r="A105" s="12"/>
      <c r="B105" s="74" t="s">
        <v>302</v>
      </c>
      <c r="C105" s="74" t="s">
        <v>966</v>
      </c>
      <c r="D105" s="35" t="s">
        <v>303</v>
      </c>
      <c r="E105" s="36">
        <v>0</v>
      </c>
      <c r="F105" s="36">
        <v>0</v>
      </c>
      <c r="G105" s="36">
        <v>683</v>
      </c>
      <c r="H105" s="36">
        <f t="shared" si="12"/>
        <v>683</v>
      </c>
      <c r="I105" s="36">
        <f t="shared" si="13"/>
        <v>0</v>
      </c>
      <c r="J105" s="36">
        <f t="shared" si="14"/>
        <v>0</v>
      </c>
      <c r="K105" s="36">
        <f t="shared" si="15"/>
        <v>683</v>
      </c>
      <c r="L105" s="36">
        <f t="shared" si="16"/>
        <v>683</v>
      </c>
      <c r="M105" s="36">
        <v>0</v>
      </c>
      <c r="N105" s="36">
        <v>0</v>
      </c>
      <c r="O105" s="36">
        <v>0</v>
      </c>
      <c r="P105" s="36">
        <f t="shared" si="17"/>
        <v>0</v>
      </c>
      <c r="Q105" s="62">
        <f t="shared" si="18"/>
        <v>1</v>
      </c>
      <c r="R105" s="62" t="str">
        <f t="shared" si="19"/>
        <v>-</v>
      </c>
      <c r="S105" s="62" t="str">
        <f t="shared" si="20"/>
        <v>-</v>
      </c>
      <c r="T105" s="62">
        <f t="shared" si="21"/>
        <v>1</v>
      </c>
      <c r="U105" s="36">
        <v>0</v>
      </c>
      <c r="V105" s="36">
        <v>0</v>
      </c>
      <c r="W105" s="36">
        <v>0</v>
      </c>
      <c r="X105" s="36">
        <f t="shared" si="22"/>
        <v>0</v>
      </c>
      <c r="Y105" s="36">
        <v>12</v>
      </c>
      <c r="Z105" s="36">
        <f t="shared" si="23"/>
        <v>12</v>
      </c>
      <c r="AA105" s="36">
        <v>0</v>
      </c>
      <c r="AB105" s="36">
        <v>0</v>
      </c>
      <c r="AC105" s="10" t="str">
        <f>VLOOKUP(B105,'STP Mapping'!$A$4:$D$303,4,FALSE)</f>
        <v>Lincolnshire</v>
      </c>
    </row>
    <row r="106" spans="1:29" s="3" customFormat="1" ht="12.75">
      <c r="A106" s="12"/>
      <c r="B106" s="74" t="s">
        <v>70</v>
      </c>
      <c r="C106" s="74" t="s">
        <v>966</v>
      </c>
      <c r="D106" s="35" t="s">
        <v>351</v>
      </c>
      <c r="E106" s="36">
        <v>6537</v>
      </c>
      <c r="F106" s="36">
        <v>0</v>
      </c>
      <c r="G106" s="36">
        <v>987</v>
      </c>
      <c r="H106" s="36">
        <f t="shared" si="12"/>
        <v>7524</v>
      </c>
      <c r="I106" s="36">
        <f t="shared" si="13"/>
        <v>5283</v>
      </c>
      <c r="J106" s="36">
        <f t="shared" si="14"/>
        <v>0</v>
      </c>
      <c r="K106" s="36">
        <f t="shared" si="15"/>
        <v>987</v>
      </c>
      <c r="L106" s="36">
        <f t="shared" si="16"/>
        <v>6270</v>
      </c>
      <c r="M106" s="36">
        <v>1254</v>
      </c>
      <c r="N106" s="36">
        <v>0</v>
      </c>
      <c r="O106" s="36">
        <v>0</v>
      </c>
      <c r="P106" s="36">
        <f t="shared" si="17"/>
        <v>1254</v>
      </c>
      <c r="Q106" s="62">
        <f t="shared" si="18"/>
        <v>0.8333333333333334</v>
      </c>
      <c r="R106" s="62">
        <f t="shared" si="19"/>
        <v>0.8081688848095456</v>
      </c>
      <c r="S106" s="62" t="str">
        <f t="shared" si="20"/>
        <v>-</v>
      </c>
      <c r="T106" s="62">
        <f t="shared" si="21"/>
        <v>1</v>
      </c>
      <c r="U106" s="36">
        <v>2044</v>
      </c>
      <c r="V106" s="36">
        <v>0</v>
      </c>
      <c r="W106" s="36">
        <v>0</v>
      </c>
      <c r="X106" s="36">
        <f t="shared" si="22"/>
        <v>2044</v>
      </c>
      <c r="Y106" s="36">
        <v>267</v>
      </c>
      <c r="Z106" s="36">
        <f t="shared" si="23"/>
        <v>2311</v>
      </c>
      <c r="AA106" s="36">
        <v>86</v>
      </c>
      <c r="AB106" s="36">
        <v>0</v>
      </c>
      <c r="AC106" s="10" t="str">
        <f>VLOOKUP(B106,'STP Mapping'!$A$4:$D$303,4,FALSE)</f>
        <v>Milton Keynes, Bedfordshire and Luton</v>
      </c>
    </row>
    <row r="107" spans="1:29" s="3" customFormat="1" ht="12.75">
      <c r="A107" s="12"/>
      <c r="B107" s="74" t="s">
        <v>81</v>
      </c>
      <c r="C107" s="74" t="s">
        <v>966</v>
      </c>
      <c r="D107" s="35" t="s">
        <v>953</v>
      </c>
      <c r="E107" s="36">
        <v>16965</v>
      </c>
      <c r="F107" s="36">
        <v>0</v>
      </c>
      <c r="G107" s="36">
        <v>5995</v>
      </c>
      <c r="H107" s="36">
        <f t="shared" si="12"/>
        <v>22960</v>
      </c>
      <c r="I107" s="36">
        <f t="shared" si="13"/>
        <v>15295</v>
      </c>
      <c r="J107" s="36">
        <f t="shared" si="14"/>
        <v>0</v>
      </c>
      <c r="K107" s="36">
        <f t="shared" si="15"/>
        <v>5978</v>
      </c>
      <c r="L107" s="36">
        <f t="shared" si="16"/>
        <v>21273</v>
      </c>
      <c r="M107" s="36">
        <v>1670</v>
      </c>
      <c r="N107" s="36">
        <v>0</v>
      </c>
      <c r="O107" s="36">
        <v>17</v>
      </c>
      <c r="P107" s="36">
        <f t="shared" si="17"/>
        <v>1687</v>
      </c>
      <c r="Q107" s="62">
        <f t="shared" si="18"/>
        <v>0.9265243902439024</v>
      </c>
      <c r="R107" s="62">
        <f t="shared" si="19"/>
        <v>0.901562039493074</v>
      </c>
      <c r="S107" s="62" t="str">
        <f t="shared" si="20"/>
        <v>-</v>
      </c>
      <c r="T107" s="62">
        <f t="shared" si="21"/>
        <v>0.9971643035863219</v>
      </c>
      <c r="U107" s="36">
        <v>4747</v>
      </c>
      <c r="V107" s="36">
        <v>0</v>
      </c>
      <c r="W107" s="36">
        <v>152</v>
      </c>
      <c r="X107" s="36">
        <f t="shared" si="22"/>
        <v>4899</v>
      </c>
      <c r="Y107" s="36">
        <v>2029</v>
      </c>
      <c r="Z107" s="36">
        <f t="shared" si="23"/>
        <v>6928</v>
      </c>
      <c r="AA107" s="36">
        <v>167</v>
      </c>
      <c r="AB107" s="36">
        <v>0</v>
      </c>
      <c r="AC107" s="10" t="str">
        <f>VLOOKUP(B107,'STP Mapping'!$A$4:$D$303,4,FALSE)</f>
        <v>Suffolk and North East Essex</v>
      </c>
    </row>
    <row r="108" spans="1:29" s="3" customFormat="1" ht="12.75">
      <c r="A108" s="12"/>
      <c r="B108" s="74" t="s">
        <v>33</v>
      </c>
      <c r="C108" s="74" t="s">
        <v>966</v>
      </c>
      <c r="D108" s="35" t="s">
        <v>349</v>
      </c>
      <c r="E108" s="36">
        <v>0</v>
      </c>
      <c r="F108" s="36">
        <v>0</v>
      </c>
      <c r="G108" s="36">
        <v>3419</v>
      </c>
      <c r="H108" s="36">
        <f t="shared" si="12"/>
        <v>3419</v>
      </c>
      <c r="I108" s="36">
        <f t="shared" si="13"/>
        <v>0</v>
      </c>
      <c r="J108" s="36">
        <f t="shared" si="14"/>
        <v>0</v>
      </c>
      <c r="K108" s="36">
        <f t="shared" si="15"/>
        <v>3419</v>
      </c>
      <c r="L108" s="36">
        <f t="shared" si="16"/>
        <v>3419</v>
      </c>
      <c r="M108" s="36">
        <v>0</v>
      </c>
      <c r="N108" s="36">
        <v>0</v>
      </c>
      <c r="O108" s="36">
        <v>0</v>
      </c>
      <c r="P108" s="36">
        <f t="shared" si="17"/>
        <v>0</v>
      </c>
      <c r="Q108" s="62">
        <f t="shared" si="18"/>
        <v>1</v>
      </c>
      <c r="R108" s="62" t="str">
        <f t="shared" si="19"/>
        <v>-</v>
      </c>
      <c r="S108" s="62" t="str">
        <f t="shared" si="20"/>
        <v>-</v>
      </c>
      <c r="T108" s="62">
        <f t="shared" si="21"/>
        <v>1</v>
      </c>
      <c r="U108" s="36">
        <v>0</v>
      </c>
      <c r="V108" s="36">
        <v>0</v>
      </c>
      <c r="W108" s="36">
        <v>0</v>
      </c>
      <c r="X108" s="36">
        <f t="shared" si="22"/>
        <v>0</v>
      </c>
      <c r="Y108" s="36">
        <v>0</v>
      </c>
      <c r="Z108" s="36">
        <f t="shared" si="23"/>
        <v>0</v>
      </c>
      <c r="AA108" s="36">
        <v>0</v>
      </c>
      <c r="AB108" s="36">
        <v>0</v>
      </c>
      <c r="AC108" s="10" t="str">
        <f>VLOOKUP(B108,'STP Mapping'!$A$4:$D$303,4,FALSE)</f>
        <v>Birmingham and Solihull</v>
      </c>
    </row>
    <row r="109" spans="1:29" s="3" customFormat="1" ht="12.75">
      <c r="A109" s="12"/>
      <c r="B109" s="74" t="s">
        <v>595</v>
      </c>
      <c r="C109" s="74" t="s">
        <v>966</v>
      </c>
      <c r="D109" s="35" t="s">
        <v>596</v>
      </c>
      <c r="E109" s="36">
        <v>0</v>
      </c>
      <c r="F109" s="36">
        <v>0</v>
      </c>
      <c r="G109" s="36">
        <v>1869</v>
      </c>
      <c r="H109" s="36">
        <f t="shared" si="12"/>
        <v>1869</v>
      </c>
      <c r="I109" s="36">
        <f t="shared" si="13"/>
        <v>0</v>
      </c>
      <c r="J109" s="36">
        <f t="shared" si="14"/>
        <v>0</v>
      </c>
      <c r="K109" s="36">
        <f t="shared" si="15"/>
        <v>1869</v>
      </c>
      <c r="L109" s="36">
        <f t="shared" si="16"/>
        <v>1869</v>
      </c>
      <c r="M109" s="36">
        <v>0</v>
      </c>
      <c r="N109" s="36">
        <v>0</v>
      </c>
      <c r="O109" s="36">
        <v>0</v>
      </c>
      <c r="P109" s="36">
        <f t="shared" si="17"/>
        <v>0</v>
      </c>
      <c r="Q109" s="62">
        <f t="shared" si="18"/>
        <v>1</v>
      </c>
      <c r="R109" s="62" t="str">
        <f t="shared" si="19"/>
        <v>-</v>
      </c>
      <c r="S109" s="62" t="str">
        <f t="shared" si="20"/>
        <v>-</v>
      </c>
      <c r="T109" s="62">
        <f t="shared" si="21"/>
        <v>1</v>
      </c>
      <c r="U109" s="36">
        <v>0</v>
      </c>
      <c r="V109" s="36">
        <v>0</v>
      </c>
      <c r="W109" s="36">
        <v>0</v>
      </c>
      <c r="X109" s="36">
        <f t="shared" si="22"/>
        <v>0</v>
      </c>
      <c r="Y109" s="36">
        <v>0</v>
      </c>
      <c r="Z109" s="36">
        <f t="shared" si="23"/>
        <v>0</v>
      </c>
      <c r="AA109" s="36">
        <v>0</v>
      </c>
      <c r="AB109" s="36">
        <v>0</v>
      </c>
      <c r="AC109" s="10" t="str">
        <f>VLOOKUP(B109,'STP Mapping'!$A$4:$D$303,4,FALSE)</f>
        <v>Hertfordshire and West Essex</v>
      </c>
    </row>
    <row r="110" spans="1:29" s="3" customFormat="1" ht="12.75">
      <c r="A110" s="12"/>
      <c r="B110" s="74" t="s">
        <v>188</v>
      </c>
      <c r="C110" s="74" t="s">
        <v>966</v>
      </c>
      <c r="D110" s="35" t="s">
        <v>359</v>
      </c>
      <c r="E110" s="36">
        <v>16532</v>
      </c>
      <c r="F110" s="36">
        <v>1793</v>
      </c>
      <c r="G110" s="36">
        <v>230</v>
      </c>
      <c r="H110" s="36">
        <f t="shared" si="12"/>
        <v>18555</v>
      </c>
      <c r="I110" s="36">
        <f t="shared" si="13"/>
        <v>9922</v>
      </c>
      <c r="J110" s="36">
        <f t="shared" si="14"/>
        <v>1767</v>
      </c>
      <c r="K110" s="36">
        <f t="shared" si="15"/>
        <v>227</v>
      </c>
      <c r="L110" s="36">
        <f t="shared" si="16"/>
        <v>11916</v>
      </c>
      <c r="M110" s="36">
        <v>6610</v>
      </c>
      <c r="N110" s="36">
        <v>26</v>
      </c>
      <c r="O110" s="36">
        <v>3</v>
      </c>
      <c r="P110" s="36">
        <f t="shared" si="17"/>
        <v>6639</v>
      </c>
      <c r="Q110" s="62">
        <f t="shared" si="18"/>
        <v>0.6421988682295877</v>
      </c>
      <c r="R110" s="62">
        <f t="shared" si="19"/>
        <v>0.6001693684974595</v>
      </c>
      <c r="S110" s="62">
        <f t="shared" si="20"/>
        <v>0.9854991634132738</v>
      </c>
      <c r="T110" s="62">
        <f t="shared" si="21"/>
        <v>0.9869565217391304</v>
      </c>
      <c r="U110" s="36">
        <v>3901</v>
      </c>
      <c r="V110" s="36">
        <v>0</v>
      </c>
      <c r="W110" s="36">
        <v>0</v>
      </c>
      <c r="X110" s="36">
        <f t="shared" si="22"/>
        <v>3901</v>
      </c>
      <c r="Y110" s="36">
        <v>3466</v>
      </c>
      <c r="Z110" s="36">
        <f t="shared" si="23"/>
        <v>7367</v>
      </c>
      <c r="AA110" s="36">
        <v>1404</v>
      </c>
      <c r="AB110" s="36">
        <v>1</v>
      </c>
      <c r="AC110" s="10" t="str">
        <f>VLOOKUP(B110,'STP Mapping'!$A$4:$D$303,4,FALSE)</f>
        <v>Nottinghamshire</v>
      </c>
    </row>
    <row r="111" spans="1:29" s="3" customFormat="1" ht="12.75">
      <c r="A111" s="12"/>
      <c r="B111" s="74" t="s">
        <v>161</v>
      </c>
      <c r="C111" s="74" t="s">
        <v>966</v>
      </c>
      <c r="D111" s="35" t="s">
        <v>954</v>
      </c>
      <c r="E111" s="36">
        <v>18481</v>
      </c>
      <c r="F111" s="36">
        <v>0</v>
      </c>
      <c r="G111" s="36">
        <v>9860</v>
      </c>
      <c r="H111" s="36">
        <f t="shared" si="12"/>
        <v>28341</v>
      </c>
      <c r="I111" s="36">
        <f t="shared" si="13"/>
        <v>13123</v>
      </c>
      <c r="J111" s="36">
        <f t="shared" si="14"/>
        <v>0</v>
      </c>
      <c r="K111" s="36">
        <f t="shared" si="15"/>
        <v>9851</v>
      </c>
      <c r="L111" s="36">
        <f t="shared" si="16"/>
        <v>22974</v>
      </c>
      <c r="M111" s="36">
        <v>5358</v>
      </c>
      <c r="N111" s="36">
        <v>0</v>
      </c>
      <c r="O111" s="36">
        <v>9</v>
      </c>
      <c r="P111" s="36">
        <f t="shared" si="17"/>
        <v>5367</v>
      </c>
      <c r="Q111" s="62">
        <f t="shared" si="18"/>
        <v>0.8106277125013231</v>
      </c>
      <c r="R111" s="62">
        <f t="shared" si="19"/>
        <v>0.7100806233428927</v>
      </c>
      <c r="S111" s="62" t="str">
        <f t="shared" si="20"/>
        <v>-</v>
      </c>
      <c r="T111" s="62">
        <f t="shared" si="21"/>
        <v>0.9990872210953347</v>
      </c>
      <c r="U111" s="36">
        <v>5758</v>
      </c>
      <c r="V111" s="36">
        <v>0</v>
      </c>
      <c r="W111" s="36">
        <v>104</v>
      </c>
      <c r="X111" s="36">
        <f t="shared" si="22"/>
        <v>5862</v>
      </c>
      <c r="Y111" s="36">
        <v>1962</v>
      </c>
      <c r="Z111" s="36">
        <f t="shared" si="23"/>
        <v>7824</v>
      </c>
      <c r="AA111" s="36">
        <v>446</v>
      </c>
      <c r="AB111" s="36">
        <v>1</v>
      </c>
      <c r="AC111" s="10" t="str">
        <f>VLOOKUP(B111,'STP Mapping'!$A$4:$D$303,4,FALSE)</f>
        <v>Derbyshire</v>
      </c>
    </row>
    <row r="112" spans="1:29" s="3" customFormat="1" ht="12.75">
      <c r="A112" s="12"/>
      <c r="B112" s="74" t="s">
        <v>44</v>
      </c>
      <c r="C112" s="74" t="s">
        <v>966</v>
      </c>
      <c r="D112" s="35" t="s">
        <v>399</v>
      </c>
      <c r="E112" s="36">
        <v>0</v>
      </c>
      <c r="F112" s="36">
        <v>0</v>
      </c>
      <c r="G112" s="36">
        <v>2285</v>
      </c>
      <c r="H112" s="36">
        <f t="shared" si="12"/>
        <v>2285</v>
      </c>
      <c r="I112" s="36">
        <f t="shared" si="13"/>
        <v>0</v>
      </c>
      <c r="J112" s="36">
        <f t="shared" si="14"/>
        <v>0</v>
      </c>
      <c r="K112" s="36">
        <f t="shared" si="15"/>
        <v>2280</v>
      </c>
      <c r="L112" s="36">
        <f t="shared" si="16"/>
        <v>2280</v>
      </c>
      <c r="M112" s="36">
        <v>0</v>
      </c>
      <c r="N112" s="36">
        <v>0</v>
      </c>
      <c r="O112" s="36">
        <v>5</v>
      </c>
      <c r="P112" s="36">
        <f t="shared" si="17"/>
        <v>5</v>
      </c>
      <c r="Q112" s="62">
        <f t="shared" si="18"/>
        <v>0.9978118161925602</v>
      </c>
      <c r="R112" s="62" t="str">
        <f t="shared" si="19"/>
        <v>-</v>
      </c>
      <c r="S112" s="62" t="str">
        <f t="shared" si="20"/>
        <v>-</v>
      </c>
      <c r="T112" s="62">
        <f t="shared" si="21"/>
        <v>0.9978118161925602</v>
      </c>
      <c r="U112" s="36">
        <v>0</v>
      </c>
      <c r="V112" s="36">
        <v>0</v>
      </c>
      <c r="W112" s="36">
        <v>0</v>
      </c>
      <c r="X112" s="36">
        <f t="shared" si="22"/>
        <v>0</v>
      </c>
      <c r="Y112" s="36">
        <v>14</v>
      </c>
      <c r="Z112" s="36">
        <f t="shared" si="23"/>
        <v>14</v>
      </c>
      <c r="AA112" s="36">
        <v>0</v>
      </c>
      <c r="AB112" s="36">
        <v>0</v>
      </c>
      <c r="AC112" s="10" t="str">
        <f>VLOOKUP(B112,'STP Mapping'!$A$4:$D$303,4,FALSE)</f>
        <v>Shropshire and Telford and Wrekin</v>
      </c>
    </row>
    <row r="113" spans="1:29" s="3" customFormat="1" ht="12.75">
      <c r="A113" s="12"/>
      <c r="B113" s="74" t="s">
        <v>250</v>
      </c>
      <c r="C113" s="74" t="s">
        <v>966</v>
      </c>
      <c r="D113" s="35" t="s">
        <v>355</v>
      </c>
      <c r="E113" s="36">
        <v>0</v>
      </c>
      <c r="F113" s="36">
        <v>0</v>
      </c>
      <c r="G113" s="36">
        <v>7464</v>
      </c>
      <c r="H113" s="36">
        <f t="shared" si="12"/>
        <v>7464</v>
      </c>
      <c r="I113" s="36">
        <f t="shared" si="13"/>
        <v>0</v>
      </c>
      <c r="J113" s="36">
        <f t="shared" si="14"/>
        <v>0</v>
      </c>
      <c r="K113" s="36">
        <f t="shared" si="15"/>
        <v>7464</v>
      </c>
      <c r="L113" s="36">
        <f t="shared" si="16"/>
        <v>7464</v>
      </c>
      <c r="M113" s="36">
        <v>0</v>
      </c>
      <c r="N113" s="36">
        <v>0</v>
      </c>
      <c r="O113" s="36">
        <v>0</v>
      </c>
      <c r="P113" s="36">
        <f t="shared" si="17"/>
        <v>0</v>
      </c>
      <c r="Q113" s="62">
        <f t="shared" si="18"/>
        <v>1</v>
      </c>
      <c r="R113" s="62" t="str">
        <f t="shared" si="19"/>
        <v>-</v>
      </c>
      <c r="S113" s="62" t="str">
        <f t="shared" si="20"/>
        <v>-</v>
      </c>
      <c r="T113" s="62">
        <f t="shared" si="21"/>
        <v>1</v>
      </c>
      <c r="U113" s="36">
        <v>0</v>
      </c>
      <c r="V113" s="36">
        <v>0</v>
      </c>
      <c r="W113" s="36">
        <v>0</v>
      </c>
      <c r="X113" s="36">
        <f t="shared" si="22"/>
        <v>0</v>
      </c>
      <c r="Y113" s="36">
        <v>0</v>
      </c>
      <c r="Z113" s="36">
        <f t="shared" si="23"/>
        <v>0</v>
      </c>
      <c r="AA113" s="36">
        <v>0</v>
      </c>
      <c r="AB113" s="36">
        <v>0</v>
      </c>
      <c r="AC113" s="10" t="str">
        <f>VLOOKUP(B113,'STP Mapping'!$A$4:$D$303,4,FALSE)</f>
        <v>Northamptonshire</v>
      </c>
    </row>
    <row r="114" spans="1:29" s="3" customFormat="1" ht="12.75">
      <c r="A114" s="12"/>
      <c r="B114" s="74" t="s">
        <v>199</v>
      </c>
      <c r="C114" s="74" t="s">
        <v>966</v>
      </c>
      <c r="D114" s="35" t="s">
        <v>392</v>
      </c>
      <c r="E114" s="36">
        <v>9935</v>
      </c>
      <c r="F114" s="36">
        <v>0</v>
      </c>
      <c r="G114" s="36">
        <v>2229</v>
      </c>
      <c r="H114" s="36">
        <f t="shared" si="12"/>
        <v>12164</v>
      </c>
      <c r="I114" s="36">
        <f t="shared" si="13"/>
        <v>6671</v>
      </c>
      <c r="J114" s="36">
        <f t="shared" si="14"/>
        <v>0</v>
      </c>
      <c r="K114" s="36">
        <f t="shared" si="15"/>
        <v>2187</v>
      </c>
      <c r="L114" s="36">
        <f t="shared" si="16"/>
        <v>8858</v>
      </c>
      <c r="M114" s="36">
        <v>3264</v>
      </c>
      <c r="N114" s="36">
        <v>0</v>
      </c>
      <c r="O114" s="36">
        <v>42</v>
      </c>
      <c r="P114" s="36">
        <f t="shared" si="17"/>
        <v>3306</v>
      </c>
      <c r="Q114" s="62">
        <f t="shared" si="18"/>
        <v>0.7282144031568563</v>
      </c>
      <c r="R114" s="62">
        <f t="shared" si="19"/>
        <v>0.6714645193759436</v>
      </c>
      <c r="S114" s="62" t="str">
        <f t="shared" si="20"/>
        <v>-</v>
      </c>
      <c r="T114" s="62">
        <f t="shared" si="21"/>
        <v>0.9811574697173621</v>
      </c>
      <c r="U114" s="36">
        <v>2788</v>
      </c>
      <c r="V114" s="36">
        <v>0</v>
      </c>
      <c r="W114" s="36">
        <v>38</v>
      </c>
      <c r="X114" s="36">
        <f t="shared" si="22"/>
        <v>2826</v>
      </c>
      <c r="Y114" s="36">
        <v>2265</v>
      </c>
      <c r="Z114" s="36">
        <f t="shared" si="23"/>
        <v>5091</v>
      </c>
      <c r="AA114" s="36">
        <v>1118</v>
      </c>
      <c r="AB114" s="36">
        <v>3</v>
      </c>
      <c r="AC114" s="10" t="str">
        <f>VLOOKUP(B114,'STP Mapping'!$A$4:$D$303,4,FALSE)</f>
        <v>Shropshire and Telford and Wrekin</v>
      </c>
    </row>
    <row r="115" spans="1:29" s="3" customFormat="1" ht="12.75">
      <c r="A115" s="12"/>
      <c r="B115" s="74" t="s">
        <v>37</v>
      </c>
      <c r="C115" s="74" t="s">
        <v>966</v>
      </c>
      <c r="D115" s="35" t="s">
        <v>939</v>
      </c>
      <c r="E115" s="36">
        <v>0</v>
      </c>
      <c r="F115" s="36">
        <v>0</v>
      </c>
      <c r="G115" s="36">
        <v>4869</v>
      </c>
      <c r="H115" s="36">
        <f t="shared" si="12"/>
        <v>4869</v>
      </c>
      <c r="I115" s="36">
        <f t="shared" si="13"/>
        <v>0</v>
      </c>
      <c r="J115" s="36">
        <f t="shared" si="14"/>
        <v>0</v>
      </c>
      <c r="K115" s="36">
        <f t="shared" si="15"/>
        <v>4869</v>
      </c>
      <c r="L115" s="36">
        <f t="shared" si="16"/>
        <v>4869</v>
      </c>
      <c r="M115" s="36">
        <v>0</v>
      </c>
      <c r="N115" s="36">
        <v>0</v>
      </c>
      <c r="O115" s="36">
        <v>0</v>
      </c>
      <c r="P115" s="36">
        <f t="shared" si="17"/>
        <v>0</v>
      </c>
      <c r="Q115" s="62">
        <f t="shared" si="18"/>
        <v>1</v>
      </c>
      <c r="R115" s="62" t="str">
        <f t="shared" si="19"/>
        <v>-</v>
      </c>
      <c r="S115" s="62" t="str">
        <f t="shared" si="20"/>
        <v>-</v>
      </c>
      <c r="T115" s="62">
        <f t="shared" si="21"/>
        <v>1</v>
      </c>
      <c r="U115" s="36">
        <v>0</v>
      </c>
      <c r="V115" s="36">
        <v>0</v>
      </c>
      <c r="W115" s="36">
        <v>0</v>
      </c>
      <c r="X115" s="36">
        <f t="shared" si="22"/>
        <v>0</v>
      </c>
      <c r="Y115" s="36">
        <v>0</v>
      </c>
      <c r="Z115" s="36">
        <f t="shared" si="23"/>
        <v>0</v>
      </c>
      <c r="AA115" s="36">
        <v>0</v>
      </c>
      <c r="AB115" s="36">
        <v>0</v>
      </c>
      <c r="AC115" s="10" t="str">
        <f>VLOOKUP(B115,'STP Mapping'!$A$4:$D$303,4,FALSE)</f>
        <v>Norfolk &amp; Waveney</v>
      </c>
    </row>
    <row r="116" spans="1:29" s="3" customFormat="1" ht="12.75">
      <c r="A116" s="12"/>
      <c r="B116" s="74" t="s">
        <v>95</v>
      </c>
      <c r="C116" s="74" t="s">
        <v>966</v>
      </c>
      <c r="D116" s="35" t="s">
        <v>371</v>
      </c>
      <c r="E116" s="36">
        <v>6482</v>
      </c>
      <c r="F116" s="36">
        <v>0</v>
      </c>
      <c r="G116" s="36">
        <v>496</v>
      </c>
      <c r="H116" s="36">
        <f t="shared" si="12"/>
        <v>6978</v>
      </c>
      <c r="I116" s="36">
        <f t="shared" si="13"/>
        <v>5359</v>
      </c>
      <c r="J116" s="36">
        <f t="shared" si="14"/>
        <v>0</v>
      </c>
      <c r="K116" s="36">
        <f t="shared" si="15"/>
        <v>479</v>
      </c>
      <c r="L116" s="36">
        <f t="shared" si="16"/>
        <v>5838</v>
      </c>
      <c r="M116" s="36">
        <v>1123</v>
      </c>
      <c r="N116" s="36">
        <v>0</v>
      </c>
      <c r="O116" s="36">
        <v>17</v>
      </c>
      <c r="P116" s="36">
        <f t="shared" si="17"/>
        <v>1140</v>
      </c>
      <c r="Q116" s="62">
        <f t="shared" si="18"/>
        <v>0.8366294067067928</v>
      </c>
      <c r="R116" s="62">
        <f t="shared" si="19"/>
        <v>0.8267510027769207</v>
      </c>
      <c r="S116" s="62" t="str">
        <f t="shared" si="20"/>
        <v>-</v>
      </c>
      <c r="T116" s="62">
        <f t="shared" si="21"/>
        <v>0.9657258064516129</v>
      </c>
      <c r="U116" s="36">
        <v>1514</v>
      </c>
      <c r="V116" s="36">
        <v>0</v>
      </c>
      <c r="W116" s="36">
        <v>0</v>
      </c>
      <c r="X116" s="36">
        <f t="shared" si="22"/>
        <v>1514</v>
      </c>
      <c r="Y116" s="36">
        <v>560</v>
      </c>
      <c r="Z116" s="36">
        <f t="shared" si="23"/>
        <v>2074</v>
      </c>
      <c r="AA116" s="36">
        <v>136</v>
      </c>
      <c r="AB116" s="36">
        <v>3</v>
      </c>
      <c r="AC116" s="10" t="str">
        <f>VLOOKUP(B116,'STP Mapping'!$A$4:$D$303,4,FALSE)</f>
        <v>Norfolk &amp; Waveney</v>
      </c>
    </row>
    <row r="117" spans="1:29" s="3" customFormat="1" ht="12.75">
      <c r="A117" s="12"/>
      <c r="B117" s="74" t="s">
        <v>178</v>
      </c>
      <c r="C117" s="74" t="s">
        <v>966</v>
      </c>
      <c r="D117" s="35" t="s">
        <v>378</v>
      </c>
      <c r="E117" s="36">
        <v>12304</v>
      </c>
      <c r="F117" s="36">
        <v>0</v>
      </c>
      <c r="G117" s="36">
        <v>2318</v>
      </c>
      <c r="H117" s="36">
        <f t="shared" si="12"/>
        <v>14622</v>
      </c>
      <c r="I117" s="36">
        <f t="shared" si="13"/>
        <v>8096</v>
      </c>
      <c r="J117" s="36">
        <f t="shared" si="14"/>
        <v>0</v>
      </c>
      <c r="K117" s="36">
        <f t="shared" si="15"/>
        <v>2318</v>
      </c>
      <c r="L117" s="36">
        <f t="shared" si="16"/>
        <v>10414</v>
      </c>
      <c r="M117" s="36">
        <v>4208</v>
      </c>
      <c r="N117" s="36">
        <v>0</v>
      </c>
      <c r="O117" s="36">
        <v>0</v>
      </c>
      <c r="P117" s="36">
        <f t="shared" si="17"/>
        <v>4208</v>
      </c>
      <c r="Q117" s="62">
        <f t="shared" si="18"/>
        <v>0.7122144713445493</v>
      </c>
      <c r="R117" s="62">
        <f t="shared" si="19"/>
        <v>0.657997399219766</v>
      </c>
      <c r="S117" s="62" t="str">
        <f t="shared" si="20"/>
        <v>-</v>
      </c>
      <c r="T117" s="62">
        <f t="shared" si="21"/>
        <v>1</v>
      </c>
      <c r="U117" s="36">
        <v>4070</v>
      </c>
      <c r="V117" s="36">
        <v>0</v>
      </c>
      <c r="W117" s="36">
        <v>0</v>
      </c>
      <c r="X117" s="36">
        <f t="shared" si="22"/>
        <v>4070</v>
      </c>
      <c r="Y117" s="36">
        <v>1108</v>
      </c>
      <c r="Z117" s="36">
        <f t="shared" si="23"/>
        <v>5178</v>
      </c>
      <c r="AA117" s="36">
        <v>1233</v>
      </c>
      <c r="AB117" s="36">
        <v>1</v>
      </c>
      <c r="AC117" s="10" t="str">
        <f>VLOOKUP(B117,'STP Mapping'!$A$4:$D$303,4,FALSE)</f>
        <v>Lincolnshire</v>
      </c>
    </row>
    <row r="118" spans="1:29" s="3" customFormat="1" ht="12.75">
      <c r="A118" s="12"/>
      <c r="B118" s="74" t="s">
        <v>566</v>
      </c>
      <c r="C118" s="74" t="s">
        <v>967</v>
      </c>
      <c r="D118" s="35" t="s">
        <v>940</v>
      </c>
      <c r="E118" s="36">
        <v>0</v>
      </c>
      <c r="F118" s="36">
        <v>0</v>
      </c>
      <c r="G118" s="36">
        <v>1672</v>
      </c>
      <c r="H118" s="36">
        <f t="shared" si="12"/>
        <v>1672</v>
      </c>
      <c r="I118" s="36">
        <f t="shared" si="13"/>
        <v>0</v>
      </c>
      <c r="J118" s="36">
        <f t="shared" si="14"/>
        <v>0</v>
      </c>
      <c r="K118" s="36">
        <f t="shared" si="15"/>
        <v>1672</v>
      </c>
      <c r="L118" s="36">
        <f t="shared" si="16"/>
        <v>1672</v>
      </c>
      <c r="M118" s="36">
        <v>0</v>
      </c>
      <c r="N118" s="36">
        <v>0</v>
      </c>
      <c r="O118" s="36">
        <v>0</v>
      </c>
      <c r="P118" s="36">
        <f t="shared" si="17"/>
        <v>0</v>
      </c>
      <c r="Q118" s="62">
        <f t="shared" si="18"/>
        <v>1</v>
      </c>
      <c r="R118" s="62" t="str">
        <f t="shared" si="19"/>
        <v>-</v>
      </c>
      <c r="S118" s="62" t="str">
        <f t="shared" si="20"/>
        <v>-</v>
      </c>
      <c r="T118" s="62">
        <f t="shared" si="21"/>
        <v>1</v>
      </c>
      <c r="U118" s="36">
        <v>0</v>
      </c>
      <c r="V118" s="36">
        <v>0</v>
      </c>
      <c r="W118" s="36">
        <v>0</v>
      </c>
      <c r="X118" s="36">
        <f t="shared" si="22"/>
        <v>0</v>
      </c>
      <c r="Y118" s="36">
        <v>0</v>
      </c>
      <c r="Z118" s="36">
        <f t="shared" si="23"/>
        <v>0</v>
      </c>
      <c r="AA118" s="36">
        <v>0</v>
      </c>
      <c r="AB118" s="36">
        <v>0</v>
      </c>
      <c r="AC118" s="10" t="str">
        <f>VLOOKUP(B118,'STP Mapping'!$A$4:$D$303,4,FALSE)</f>
        <v>Cheshire and Merseyside</v>
      </c>
    </row>
    <row r="119" spans="1:29" s="3" customFormat="1" ht="12.75">
      <c r="A119" s="12"/>
      <c r="B119" s="74" t="s">
        <v>568</v>
      </c>
      <c r="C119" s="74" t="s">
        <v>967</v>
      </c>
      <c r="D119" s="35" t="s">
        <v>941</v>
      </c>
      <c r="E119" s="36">
        <v>0</v>
      </c>
      <c r="F119" s="36">
        <v>0</v>
      </c>
      <c r="G119" s="36">
        <v>314</v>
      </c>
      <c r="H119" s="36">
        <f t="shared" si="12"/>
        <v>314</v>
      </c>
      <c r="I119" s="36">
        <f t="shared" si="13"/>
        <v>0</v>
      </c>
      <c r="J119" s="36">
        <f t="shared" si="14"/>
        <v>0</v>
      </c>
      <c r="K119" s="36">
        <f t="shared" si="15"/>
        <v>314</v>
      </c>
      <c r="L119" s="36">
        <f t="shared" si="16"/>
        <v>314</v>
      </c>
      <c r="M119" s="36">
        <v>0</v>
      </c>
      <c r="N119" s="36">
        <v>0</v>
      </c>
      <c r="O119" s="36">
        <v>0</v>
      </c>
      <c r="P119" s="36">
        <f t="shared" si="17"/>
        <v>0</v>
      </c>
      <c r="Q119" s="62">
        <f t="shared" si="18"/>
        <v>1</v>
      </c>
      <c r="R119" s="62" t="str">
        <f t="shared" si="19"/>
        <v>-</v>
      </c>
      <c r="S119" s="62" t="str">
        <f t="shared" si="20"/>
        <v>-</v>
      </c>
      <c r="T119" s="62">
        <f t="shared" si="21"/>
        <v>1</v>
      </c>
      <c r="U119" s="36">
        <v>0</v>
      </c>
      <c r="V119" s="36">
        <v>0</v>
      </c>
      <c r="W119" s="36">
        <v>0</v>
      </c>
      <c r="X119" s="36">
        <f t="shared" si="22"/>
        <v>0</v>
      </c>
      <c r="Y119" s="36">
        <v>0</v>
      </c>
      <c r="Z119" s="36">
        <f t="shared" si="23"/>
        <v>0</v>
      </c>
      <c r="AA119" s="36">
        <v>0</v>
      </c>
      <c r="AB119" s="36">
        <v>0</v>
      </c>
      <c r="AC119" s="10" t="str">
        <f>VLOOKUP(B119,'STP Mapping'!$A$4:$D$303,4,FALSE)</f>
        <v>Cheshire and Merseyside</v>
      </c>
    </row>
    <row r="120" spans="1:29" s="3" customFormat="1" ht="12.75">
      <c r="A120" s="12"/>
      <c r="B120" s="74" t="s">
        <v>575</v>
      </c>
      <c r="C120" s="74" t="s">
        <v>967</v>
      </c>
      <c r="D120" s="35" t="s">
        <v>576</v>
      </c>
      <c r="E120" s="36">
        <v>0</v>
      </c>
      <c r="F120" s="36">
        <v>0</v>
      </c>
      <c r="G120" s="36">
        <v>1252</v>
      </c>
      <c r="H120" s="36">
        <f t="shared" si="12"/>
        <v>1252</v>
      </c>
      <c r="I120" s="36">
        <f t="shared" si="13"/>
        <v>0</v>
      </c>
      <c r="J120" s="36">
        <f t="shared" si="14"/>
        <v>0</v>
      </c>
      <c r="K120" s="36">
        <f t="shared" si="15"/>
        <v>1245</v>
      </c>
      <c r="L120" s="36">
        <f t="shared" si="16"/>
        <v>1245</v>
      </c>
      <c r="M120" s="36">
        <v>0</v>
      </c>
      <c r="N120" s="36">
        <v>0</v>
      </c>
      <c r="O120" s="36">
        <v>7</v>
      </c>
      <c r="P120" s="36">
        <f t="shared" si="17"/>
        <v>7</v>
      </c>
      <c r="Q120" s="62">
        <f t="shared" si="18"/>
        <v>0.994408945686901</v>
      </c>
      <c r="R120" s="62" t="str">
        <f t="shared" si="19"/>
        <v>-</v>
      </c>
      <c r="S120" s="62" t="str">
        <f t="shared" si="20"/>
        <v>-</v>
      </c>
      <c r="T120" s="62">
        <f t="shared" si="21"/>
        <v>0.994408945686901</v>
      </c>
      <c r="U120" s="36">
        <v>0</v>
      </c>
      <c r="V120" s="36">
        <v>0</v>
      </c>
      <c r="W120" s="36">
        <v>0</v>
      </c>
      <c r="X120" s="36">
        <f t="shared" si="22"/>
        <v>0</v>
      </c>
      <c r="Y120" s="36">
        <v>0</v>
      </c>
      <c r="Z120" s="36">
        <f t="shared" si="23"/>
        <v>0</v>
      </c>
      <c r="AA120" s="36">
        <v>0</v>
      </c>
      <c r="AB120" s="36">
        <v>0</v>
      </c>
      <c r="AC120" s="10" t="str">
        <f>VLOOKUP(B120,'STP Mapping'!$A$4:$D$303,4,FALSE)</f>
        <v>Humber, Coast and Vale</v>
      </c>
    </row>
    <row r="121" spans="1:29" s="3" customFormat="1" ht="12.75">
      <c r="A121" s="12"/>
      <c r="B121" s="74" t="s">
        <v>239</v>
      </c>
      <c r="C121" s="74" t="s">
        <v>967</v>
      </c>
      <c r="D121" s="35" t="s">
        <v>412</v>
      </c>
      <c r="E121" s="36">
        <v>0</v>
      </c>
      <c r="F121" s="36">
        <v>0</v>
      </c>
      <c r="G121" s="36">
        <v>2329</v>
      </c>
      <c r="H121" s="36">
        <f t="shared" si="12"/>
        <v>2329</v>
      </c>
      <c r="I121" s="36">
        <f t="shared" si="13"/>
        <v>0</v>
      </c>
      <c r="J121" s="36">
        <f t="shared" si="14"/>
        <v>0</v>
      </c>
      <c r="K121" s="36">
        <f t="shared" si="15"/>
        <v>2314</v>
      </c>
      <c r="L121" s="36">
        <f t="shared" si="16"/>
        <v>2314</v>
      </c>
      <c r="M121" s="36">
        <v>0</v>
      </c>
      <c r="N121" s="36">
        <v>0</v>
      </c>
      <c r="O121" s="36">
        <v>15</v>
      </c>
      <c r="P121" s="36">
        <f t="shared" si="17"/>
        <v>15</v>
      </c>
      <c r="Q121" s="62">
        <f t="shared" si="18"/>
        <v>0.9935594675826535</v>
      </c>
      <c r="R121" s="62" t="str">
        <f t="shared" si="19"/>
        <v>-</v>
      </c>
      <c r="S121" s="62" t="str">
        <f t="shared" si="20"/>
        <v>-</v>
      </c>
      <c r="T121" s="62">
        <f t="shared" si="21"/>
        <v>0.9935594675826535</v>
      </c>
      <c r="U121" s="36">
        <v>0</v>
      </c>
      <c r="V121" s="36">
        <v>0</v>
      </c>
      <c r="W121" s="36">
        <v>0</v>
      </c>
      <c r="X121" s="36">
        <f t="shared" si="22"/>
        <v>0</v>
      </c>
      <c r="Y121" s="36">
        <v>0</v>
      </c>
      <c r="Z121" s="36">
        <f t="shared" si="23"/>
        <v>0</v>
      </c>
      <c r="AA121" s="36">
        <v>0</v>
      </c>
      <c r="AB121" s="36">
        <v>0</v>
      </c>
      <c r="AC121" s="10" t="str">
        <f>VLOOKUP(B121,'STP Mapping'!$A$4:$D$303,4,FALSE)</f>
        <v>Humber, Coast and Vale</v>
      </c>
    </row>
    <row r="122" spans="1:29" s="3" customFormat="1" ht="12.75">
      <c r="A122" s="12"/>
      <c r="B122" s="74" t="s">
        <v>538</v>
      </c>
      <c r="C122" s="74" t="s">
        <v>967</v>
      </c>
      <c r="D122" s="35" t="s">
        <v>562</v>
      </c>
      <c r="E122" s="36">
        <v>0</v>
      </c>
      <c r="F122" s="36">
        <v>0</v>
      </c>
      <c r="G122" s="36">
        <v>2376</v>
      </c>
      <c r="H122" s="36">
        <f t="shared" si="12"/>
        <v>2376</v>
      </c>
      <c r="I122" s="36">
        <f t="shared" si="13"/>
        <v>0</v>
      </c>
      <c r="J122" s="36">
        <f t="shared" si="14"/>
        <v>0</v>
      </c>
      <c r="K122" s="36">
        <f t="shared" si="15"/>
        <v>2363</v>
      </c>
      <c r="L122" s="36">
        <f t="shared" si="16"/>
        <v>2363</v>
      </c>
      <c r="M122" s="36">
        <v>0</v>
      </c>
      <c r="N122" s="36">
        <v>0</v>
      </c>
      <c r="O122" s="36">
        <v>13</v>
      </c>
      <c r="P122" s="36">
        <f t="shared" si="17"/>
        <v>13</v>
      </c>
      <c r="Q122" s="62">
        <f t="shared" si="18"/>
        <v>0.9945286195286195</v>
      </c>
      <c r="R122" s="62" t="str">
        <f t="shared" si="19"/>
        <v>-</v>
      </c>
      <c r="S122" s="62" t="str">
        <f t="shared" si="20"/>
        <v>-</v>
      </c>
      <c r="T122" s="62">
        <f t="shared" si="21"/>
        <v>0.9945286195286195</v>
      </c>
      <c r="U122" s="36">
        <v>0</v>
      </c>
      <c r="V122" s="36">
        <v>0</v>
      </c>
      <c r="W122" s="36">
        <v>0</v>
      </c>
      <c r="X122" s="36">
        <f t="shared" si="22"/>
        <v>0</v>
      </c>
      <c r="Y122" s="36">
        <v>0</v>
      </c>
      <c r="Z122" s="36">
        <f t="shared" si="23"/>
        <v>0</v>
      </c>
      <c r="AA122" s="36">
        <v>0</v>
      </c>
      <c r="AB122" s="36">
        <v>0</v>
      </c>
      <c r="AC122" s="10" t="str">
        <f>VLOOKUP(B122,'STP Mapping'!$A$4:$D$303,4,FALSE)</f>
        <v>Humber, Coast and Vale</v>
      </c>
    </row>
    <row r="123" spans="1:29" s="3" customFormat="1" ht="12.75">
      <c r="A123" s="12"/>
      <c r="B123" s="74" t="s">
        <v>564</v>
      </c>
      <c r="C123" s="74" t="s">
        <v>967</v>
      </c>
      <c r="D123" s="35" t="s">
        <v>942</v>
      </c>
      <c r="E123" s="36">
        <v>0</v>
      </c>
      <c r="F123" s="36">
        <v>0</v>
      </c>
      <c r="G123" s="36">
        <v>413</v>
      </c>
      <c r="H123" s="36">
        <f t="shared" si="12"/>
        <v>413</v>
      </c>
      <c r="I123" s="36">
        <f t="shared" si="13"/>
        <v>0</v>
      </c>
      <c r="J123" s="36">
        <f t="shared" si="14"/>
        <v>0</v>
      </c>
      <c r="K123" s="36">
        <f t="shared" si="15"/>
        <v>413</v>
      </c>
      <c r="L123" s="36">
        <f t="shared" si="16"/>
        <v>413</v>
      </c>
      <c r="M123" s="36">
        <v>0</v>
      </c>
      <c r="N123" s="36">
        <v>0</v>
      </c>
      <c r="O123" s="36">
        <v>0</v>
      </c>
      <c r="P123" s="36">
        <f t="shared" si="17"/>
        <v>0</v>
      </c>
      <c r="Q123" s="62">
        <f t="shared" si="18"/>
        <v>1</v>
      </c>
      <c r="R123" s="62" t="str">
        <f t="shared" si="19"/>
        <v>-</v>
      </c>
      <c r="S123" s="62" t="str">
        <f t="shared" si="20"/>
        <v>-</v>
      </c>
      <c r="T123" s="62">
        <f t="shared" si="21"/>
        <v>1</v>
      </c>
      <c r="U123" s="36">
        <v>0</v>
      </c>
      <c r="V123" s="36">
        <v>0</v>
      </c>
      <c r="W123" s="36">
        <v>0</v>
      </c>
      <c r="X123" s="36">
        <f t="shared" si="22"/>
        <v>0</v>
      </c>
      <c r="Y123" s="36">
        <v>0</v>
      </c>
      <c r="Z123" s="36">
        <f t="shared" si="23"/>
        <v>0</v>
      </c>
      <c r="AA123" s="36">
        <v>0</v>
      </c>
      <c r="AB123" s="36">
        <v>0</v>
      </c>
      <c r="AC123" s="10" t="str">
        <f>VLOOKUP(B123,'STP Mapping'!$A$4:$D$303,4,FALSE)</f>
        <v>Cheshire and Merseyside</v>
      </c>
    </row>
    <row r="124" spans="1:29" s="3" customFormat="1" ht="12.75">
      <c r="A124" s="12"/>
      <c r="B124" s="74" t="s">
        <v>230</v>
      </c>
      <c r="C124" s="74" t="s">
        <v>967</v>
      </c>
      <c r="D124" s="35" t="s">
        <v>453</v>
      </c>
      <c r="E124" s="36">
        <v>0</v>
      </c>
      <c r="F124" s="36">
        <v>0</v>
      </c>
      <c r="G124" s="36">
        <v>493</v>
      </c>
      <c r="H124" s="36">
        <f t="shared" si="12"/>
        <v>493</v>
      </c>
      <c r="I124" s="36">
        <f t="shared" si="13"/>
        <v>0</v>
      </c>
      <c r="J124" s="36">
        <f t="shared" si="14"/>
        <v>0</v>
      </c>
      <c r="K124" s="36">
        <f t="shared" si="15"/>
        <v>493</v>
      </c>
      <c r="L124" s="36">
        <f t="shared" si="16"/>
        <v>493</v>
      </c>
      <c r="M124" s="36">
        <v>0</v>
      </c>
      <c r="N124" s="36">
        <v>0</v>
      </c>
      <c r="O124" s="36">
        <v>0</v>
      </c>
      <c r="P124" s="36">
        <f t="shared" si="17"/>
        <v>0</v>
      </c>
      <c r="Q124" s="62">
        <f t="shared" si="18"/>
        <v>1</v>
      </c>
      <c r="R124" s="62" t="str">
        <f t="shared" si="19"/>
        <v>-</v>
      </c>
      <c r="S124" s="62" t="str">
        <f t="shared" si="20"/>
        <v>-</v>
      </c>
      <c r="T124" s="62">
        <f t="shared" si="21"/>
        <v>1</v>
      </c>
      <c r="U124" s="36">
        <v>0</v>
      </c>
      <c r="V124" s="36">
        <v>0</v>
      </c>
      <c r="W124" s="36">
        <v>0</v>
      </c>
      <c r="X124" s="36">
        <f t="shared" si="22"/>
        <v>0</v>
      </c>
      <c r="Y124" s="36">
        <v>0</v>
      </c>
      <c r="Z124" s="36">
        <f t="shared" si="23"/>
        <v>0</v>
      </c>
      <c r="AA124" s="36">
        <v>0</v>
      </c>
      <c r="AB124" s="36">
        <v>0</v>
      </c>
      <c r="AC124" s="10" t="str">
        <f>VLOOKUP(B124,'STP Mapping'!$A$4:$D$303,4,FALSE)</f>
        <v>Cumbria and North East</v>
      </c>
    </row>
    <row r="125" spans="1:29" s="3" customFormat="1" ht="12.75">
      <c r="A125" s="12"/>
      <c r="B125" s="74" t="s">
        <v>301</v>
      </c>
      <c r="C125" s="74" t="s">
        <v>967</v>
      </c>
      <c r="D125" s="35" t="s">
        <v>447</v>
      </c>
      <c r="E125" s="36">
        <v>0</v>
      </c>
      <c r="F125" s="36">
        <v>0</v>
      </c>
      <c r="G125" s="36">
        <v>3152</v>
      </c>
      <c r="H125" s="36">
        <f t="shared" si="12"/>
        <v>3152</v>
      </c>
      <c r="I125" s="36">
        <f t="shared" si="13"/>
        <v>0</v>
      </c>
      <c r="J125" s="36">
        <f t="shared" si="14"/>
        <v>0</v>
      </c>
      <c r="K125" s="36">
        <f t="shared" si="15"/>
        <v>3152</v>
      </c>
      <c r="L125" s="36">
        <f t="shared" si="16"/>
        <v>3152</v>
      </c>
      <c r="M125" s="36">
        <v>0</v>
      </c>
      <c r="N125" s="36">
        <v>0</v>
      </c>
      <c r="O125" s="36">
        <v>0</v>
      </c>
      <c r="P125" s="36">
        <f t="shared" si="17"/>
        <v>0</v>
      </c>
      <c r="Q125" s="62">
        <f t="shared" si="18"/>
        <v>1</v>
      </c>
      <c r="R125" s="62" t="str">
        <f t="shared" si="19"/>
        <v>-</v>
      </c>
      <c r="S125" s="62" t="str">
        <f t="shared" si="20"/>
        <v>-</v>
      </c>
      <c r="T125" s="62">
        <f t="shared" si="21"/>
        <v>1</v>
      </c>
      <c r="U125" s="36">
        <v>0</v>
      </c>
      <c r="V125" s="36">
        <v>0</v>
      </c>
      <c r="W125" s="36">
        <v>0</v>
      </c>
      <c r="X125" s="36">
        <f t="shared" si="22"/>
        <v>0</v>
      </c>
      <c r="Y125" s="36">
        <v>0</v>
      </c>
      <c r="Z125" s="36">
        <f t="shared" si="23"/>
        <v>0</v>
      </c>
      <c r="AA125" s="36">
        <v>0</v>
      </c>
      <c r="AB125" s="36">
        <v>0</v>
      </c>
      <c r="AC125" s="10" t="str">
        <f>VLOOKUP(B125,'STP Mapping'!$A$4:$D$303,4,FALSE)</f>
        <v>Humber, Coast and Vale</v>
      </c>
    </row>
    <row r="126" spans="1:29" s="3" customFormat="1" ht="12.75">
      <c r="A126" s="12"/>
      <c r="B126" s="74" t="s">
        <v>113</v>
      </c>
      <c r="C126" s="74" t="s">
        <v>967</v>
      </c>
      <c r="D126" s="35" t="s">
        <v>441</v>
      </c>
      <c r="E126" s="36">
        <v>6346</v>
      </c>
      <c r="F126" s="36">
        <v>0</v>
      </c>
      <c r="G126" s="36">
        <v>678</v>
      </c>
      <c r="H126" s="36">
        <f t="shared" si="12"/>
        <v>7024</v>
      </c>
      <c r="I126" s="36">
        <f t="shared" si="13"/>
        <v>5296</v>
      </c>
      <c r="J126" s="36">
        <f t="shared" si="14"/>
        <v>0</v>
      </c>
      <c r="K126" s="36">
        <f t="shared" si="15"/>
        <v>666</v>
      </c>
      <c r="L126" s="36">
        <f t="shared" si="16"/>
        <v>5962</v>
      </c>
      <c r="M126" s="36">
        <v>1050</v>
      </c>
      <c r="N126" s="36">
        <v>0</v>
      </c>
      <c r="O126" s="36">
        <v>12</v>
      </c>
      <c r="P126" s="36">
        <f t="shared" si="17"/>
        <v>1062</v>
      </c>
      <c r="Q126" s="62">
        <f t="shared" si="18"/>
        <v>0.8488041002277904</v>
      </c>
      <c r="R126" s="62">
        <f t="shared" si="19"/>
        <v>0.8345414434289317</v>
      </c>
      <c r="S126" s="62" t="str">
        <f t="shared" si="20"/>
        <v>-</v>
      </c>
      <c r="T126" s="62">
        <f t="shared" si="21"/>
        <v>0.9823008849557522</v>
      </c>
      <c r="U126" s="36">
        <v>1910</v>
      </c>
      <c r="V126" s="36">
        <v>0</v>
      </c>
      <c r="W126" s="36">
        <v>0</v>
      </c>
      <c r="X126" s="36">
        <f t="shared" si="22"/>
        <v>1910</v>
      </c>
      <c r="Y126" s="36">
        <v>826</v>
      </c>
      <c r="Z126" s="36">
        <f t="shared" si="23"/>
        <v>2736</v>
      </c>
      <c r="AA126" s="36">
        <v>531</v>
      </c>
      <c r="AB126" s="36">
        <v>1</v>
      </c>
      <c r="AC126" s="10" t="str">
        <f>VLOOKUP(B126,'STP Mapping'!$A$4:$D$303,4,FALSE)</f>
        <v>Cheshire and Merseyside</v>
      </c>
    </row>
    <row r="127" spans="1:29" s="3" customFormat="1" ht="12.75">
      <c r="A127" s="12"/>
      <c r="B127" s="74" t="s">
        <v>300</v>
      </c>
      <c r="C127" s="74" t="s">
        <v>967</v>
      </c>
      <c r="D127" s="35" t="s">
        <v>444</v>
      </c>
      <c r="E127" s="36">
        <v>0</v>
      </c>
      <c r="F127" s="36">
        <v>0</v>
      </c>
      <c r="G127" s="36">
        <v>2133</v>
      </c>
      <c r="H127" s="36">
        <f t="shared" si="12"/>
        <v>2133</v>
      </c>
      <c r="I127" s="36">
        <f t="shared" si="13"/>
        <v>0</v>
      </c>
      <c r="J127" s="36">
        <f t="shared" si="14"/>
        <v>0</v>
      </c>
      <c r="K127" s="36">
        <f t="shared" si="15"/>
        <v>2132</v>
      </c>
      <c r="L127" s="36">
        <f t="shared" si="16"/>
        <v>2132</v>
      </c>
      <c r="M127" s="36">
        <v>0</v>
      </c>
      <c r="N127" s="36">
        <v>0</v>
      </c>
      <c r="O127" s="36">
        <v>1</v>
      </c>
      <c r="P127" s="36">
        <f t="shared" si="17"/>
        <v>1</v>
      </c>
      <c r="Q127" s="62">
        <f t="shared" si="18"/>
        <v>0.9995311767463666</v>
      </c>
      <c r="R127" s="62" t="str">
        <f t="shared" si="19"/>
        <v>-</v>
      </c>
      <c r="S127" s="62" t="str">
        <f t="shared" si="20"/>
        <v>-</v>
      </c>
      <c r="T127" s="62">
        <f t="shared" si="21"/>
        <v>0.9995311767463666</v>
      </c>
      <c r="U127" s="36">
        <v>0</v>
      </c>
      <c r="V127" s="36">
        <v>0</v>
      </c>
      <c r="W127" s="36">
        <v>0</v>
      </c>
      <c r="X127" s="36">
        <f t="shared" si="22"/>
        <v>0</v>
      </c>
      <c r="Y127" s="36">
        <v>0</v>
      </c>
      <c r="Z127" s="36">
        <f t="shared" si="23"/>
        <v>0</v>
      </c>
      <c r="AA127" s="36">
        <v>0</v>
      </c>
      <c r="AB127" s="36">
        <v>0</v>
      </c>
      <c r="AC127" s="10" t="str">
        <f>VLOOKUP(B127,'STP Mapping'!$A$4:$D$303,4,FALSE)</f>
        <v>Lancashire and South Cumbria</v>
      </c>
    </row>
    <row r="128" spans="1:29" s="3" customFormat="1" ht="12.75">
      <c r="A128" s="12"/>
      <c r="B128" s="74" t="s">
        <v>153</v>
      </c>
      <c r="C128" s="74" t="s">
        <v>967</v>
      </c>
      <c r="D128" s="35" t="s">
        <v>445</v>
      </c>
      <c r="E128" s="36">
        <v>7521</v>
      </c>
      <c r="F128" s="36">
        <v>0</v>
      </c>
      <c r="G128" s="36">
        <v>812</v>
      </c>
      <c r="H128" s="36">
        <f t="shared" si="12"/>
        <v>8333</v>
      </c>
      <c r="I128" s="36">
        <f t="shared" si="13"/>
        <v>5734</v>
      </c>
      <c r="J128" s="36">
        <f t="shared" si="14"/>
        <v>0</v>
      </c>
      <c r="K128" s="36">
        <f t="shared" si="15"/>
        <v>809</v>
      </c>
      <c r="L128" s="36">
        <f t="shared" si="16"/>
        <v>6543</v>
      </c>
      <c r="M128" s="36">
        <v>1787</v>
      </c>
      <c r="N128" s="36">
        <v>0</v>
      </c>
      <c r="O128" s="36">
        <v>3</v>
      </c>
      <c r="P128" s="36">
        <f t="shared" si="17"/>
        <v>1790</v>
      </c>
      <c r="Q128" s="62">
        <f t="shared" si="18"/>
        <v>0.7851914076563062</v>
      </c>
      <c r="R128" s="62">
        <f t="shared" si="19"/>
        <v>0.7623986172051589</v>
      </c>
      <c r="S128" s="62" t="str">
        <f t="shared" si="20"/>
        <v>-</v>
      </c>
      <c r="T128" s="62">
        <f t="shared" si="21"/>
        <v>0.9963054187192119</v>
      </c>
      <c r="U128" s="36">
        <v>2521</v>
      </c>
      <c r="V128" s="36">
        <v>0</v>
      </c>
      <c r="W128" s="36">
        <v>0</v>
      </c>
      <c r="X128" s="36">
        <f t="shared" si="22"/>
        <v>2521</v>
      </c>
      <c r="Y128" s="36">
        <v>377</v>
      </c>
      <c r="Z128" s="36">
        <f t="shared" si="23"/>
        <v>2898</v>
      </c>
      <c r="AA128" s="36">
        <v>162</v>
      </c>
      <c r="AB128" s="36">
        <v>0</v>
      </c>
      <c r="AC128" s="10" t="str">
        <f>VLOOKUP(B128,'STP Mapping'!$A$4:$D$303,4,FALSE)</f>
        <v>Greater Manchester</v>
      </c>
    </row>
    <row r="129" spans="1:29" s="3" customFormat="1" ht="12.75">
      <c r="A129" s="12"/>
      <c r="B129" s="74" t="s">
        <v>214</v>
      </c>
      <c r="C129" s="74" t="s">
        <v>967</v>
      </c>
      <c r="D129" s="35" t="s">
        <v>943</v>
      </c>
      <c r="E129" s="36">
        <v>0</v>
      </c>
      <c r="F129" s="36">
        <v>0</v>
      </c>
      <c r="G129" s="36">
        <v>2703</v>
      </c>
      <c r="H129" s="36">
        <f t="shared" si="12"/>
        <v>2703</v>
      </c>
      <c r="I129" s="36">
        <f t="shared" si="13"/>
        <v>0</v>
      </c>
      <c r="J129" s="36">
        <f t="shared" si="14"/>
        <v>0</v>
      </c>
      <c r="K129" s="36">
        <f t="shared" si="15"/>
        <v>2697</v>
      </c>
      <c r="L129" s="36">
        <f t="shared" si="16"/>
        <v>2697</v>
      </c>
      <c r="M129" s="36">
        <v>0</v>
      </c>
      <c r="N129" s="36">
        <v>0</v>
      </c>
      <c r="O129" s="36">
        <v>6</v>
      </c>
      <c r="P129" s="36">
        <f t="shared" si="17"/>
        <v>6</v>
      </c>
      <c r="Q129" s="62">
        <f t="shared" si="18"/>
        <v>0.9977802441731409</v>
      </c>
      <c r="R129" s="62" t="str">
        <f t="shared" si="19"/>
        <v>-</v>
      </c>
      <c r="S129" s="62" t="str">
        <f t="shared" si="20"/>
        <v>-</v>
      </c>
      <c r="T129" s="62">
        <f t="shared" si="21"/>
        <v>0.9977802441731409</v>
      </c>
      <c r="U129" s="36">
        <v>0</v>
      </c>
      <c r="V129" s="36">
        <v>0</v>
      </c>
      <c r="W129" s="36">
        <v>0</v>
      </c>
      <c r="X129" s="36">
        <f t="shared" si="22"/>
        <v>0</v>
      </c>
      <c r="Y129" s="36">
        <v>0</v>
      </c>
      <c r="Z129" s="36">
        <f t="shared" si="23"/>
        <v>0</v>
      </c>
      <c r="AA129" s="36">
        <v>0</v>
      </c>
      <c r="AB129" s="36">
        <v>0</v>
      </c>
      <c r="AC129" s="10" t="str">
        <f>VLOOKUP(B129,'STP Mapping'!$A$4:$D$303,4,FALSE)</f>
        <v>West Yorkshire</v>
      </c>
    </row>
    <row r="130" spans="1:29" s="3" customFormat="1" ht="12.75">
      <c r="A130" s="12"/>
      <c r="B130" s="74" t="s">
        <v>213</v>
      </c>
      <c r="C130" s="74" t="s">
        <v>967</v>
      </c>
      <c r="D130" s="35" t="s">
        <v>943</v>
      </c>
      <c r="E130" s="36">
        <v>0</v>
      </c>
      <c r="F130" s="36">
        <v>0</v>
      </c>
      <c r="G130" s="36">
        <v>3329</v>
      </c>
      <c r="H130" s="36">
        <f t="shared" si="12"/>
        <v>3329</v>
      </c>
      <c r="I130" s="36">
        <f t="shared" si="13"/>
        <v>0</v>
      </c>
      <c r="J130" s="36">
        <f t="shared" si="14"/>
        <v>0</v>
      </c>
      <c r="K130" s="36">
        <f t="shared" si="15"/>
        <v>3329</v>
      </c>
      <c r="L130" s="36">
        <f t="shared" si="16"/>
        <v>3329</v>
      </c>
      <c r="M130" s="36">
        <v>0</v>
      </c>
      <c r="N130" s="36">
        <v>0</v>
      </c>
      <c r="O130" s="36">
        <v>0</v>
      </c>
      <c r="P130" s="36">
        <f t="shared" si="17"/>
        <v>0</v>
      </c>
      <c r="Q130" s="62">
        <f t="shared" si="18"/>
        <v>1</v>
      </c>
      <c r="R130" s="62" t="str">
        <f t="shared" si="19"/>
        <v>-</v>
      </c>
      <c r="S130" s="62" t="str">
        <f t="shared" si="20"/>
        <v>-</v>
      </c>
      <c r="T130" s="62">
        <f t="shared" si="21"/>
        <v>1</v>
      </c>
      <c r="U130" s="36">
        <v>0</v>
      </c>
      <c r="V130" s="36">
        <v>0</v>
      </c>
      <c r="W130" s="36">
        <v>0</v>
      </c>
      <c r="X130" s="36">
        <f t="shared" si="22"/>
        <v>0</v>
      </c>
      <c r="Y130" s="36">
        <v>0</v>
      </c>
      <c r="Z130" s="36">
        <f t="shared" si="23"/>
        <v>0</v>
      </c>
      <c r="AA130" s="36">
        <v>0</v>
      </c>
      <c r="AB130" s="36">
        <v>0</v>
      </c>
      <c r="AC130" s="10" t="str">
        <f>VLOOKUP(B130,'STP Mapping'!$A$4:$D$303,4,FALSE)</f>
        <v>West Yorkshire</v>
      </c>
    </row>
    <row r="131" spans="1:29" s="3" customFormat="1" ht="12.75">
      <c r="A131" s="12"/>
      <c r="B131" s="74" t="s">
        <v>191</v>
      </c>
      <c r="C131" s="74" t="s">
        <v>967</v>
      </c>
      <c r="D131" s="35" t="s">
        <v>955</v>
      </c>
      <c r="E131" s="36">
        <v>0</v>
      </c>
      <c r="F131" s="36">
        <v>0</v>
      </c>
      <c r="G131" s="36">
        <v>0</v>
      </c>
      <c r="H131" s="36">
        <f t="shared" si="12"/>
        <v>0</v>
      </c>
      <c r="I131" s="36">
        <f t="shared" si="13"/>
        <v>0</v>
      </c>
      <c r="J131" s="36">
        <f t="shared" si="14"/>
        <v>0</v>
      </c>
      <c r="K131" s="36">
        <f t="shared" si="15"/>
        <v>0</v>
      </c>
      <c r="L131" s="36">
        <f t="shared" si="16"/>
        <v>0</v>
      </c>
      <c r="M131" s="36">
        <v>0</v>
      </c>
      <c r="N131" s="36">
        <v>0</v>
      </c>
      <c r="O131" s="36">
        <v>0</v>
      </c>
      <c r="P131" s="36">
        <f t="shared" si="17"/>
        <v>0</v>
      </c>
      <c r="Q131" s="62" t="str">
        <f t="shared" si="18"/>
        <v>-</v>
      </c>
      <c r="R131" s="62" t="str">
        <f t="shared" si="19"/>
        <v>-</v>
      </c>
      <c r="S131" s="62" t="str">
        <f t="shared" si="20"/>
        <v>-</v>
      </c>
      <c r="T131" s="62" t="str">
        <f t="shared" si="21"/>
        <v>-</v>
      </c>
      <c r="U131" s="36">
        <v>0</v>
      </c>
      <c r="V131" s="36">
        <v>0</v>
      </c>
      <c r="W131" s="36">
        <v>0</v>
      </c>
      <c r="X131" s="36">
        <f t="shared" si="22"/>
        <v>0</v>
      </c>
      <c r="Y131" s="36">
        <v>136</v>
      </c>
      <c r="Z131" s="36">
        <f t="shared" si="23"/>
        <v>136</v>
      </c>
      <c r="AA131" s="36">
        <v>0</v>
      </c>
      <c r="AB131" s="36">
        <v>0</v>
      </c>
      <c r="AC131" s="10" t="str">
        <f>VLOOKUP(B131,'STP Mapping'!$A$4:$D$303,4,FALSE)</f>
        <v>West Yorkshire</v>
      </c>
    </row>
    <row r="132" spans="1:29" s="3" customFormat="1" ht="12.75">
      <c r="A132" s="12"/>
      <c r="B132" s="74" t="s">
        <v>204</v>
      </c>
      <c r="C132" s="74" t="s">
        <v>967</v>
      </c>
      <c r="D132" s="35" t="s">
        <v>449</v>
      </c>
      <c r="E132" s="36">
        <v>0</v>
      </c>
      <c r="F132" s="36">
        <v>0</v>
      </c>
      <c r="G132" s="36">
        <v>4195</v>
      </c>
      <c r="H132" s="36">
        <f t="shared" si="12"/>
        <v>4195</v>
      </c>
      <c r="I132" s="36">
        <f t="shared" si="13"/>
        <v>0</v>
      </c>
      <c r="J132" s="36">
        <f t="shared" si="14"/>
        <v>0</v>
      </c>
      <c r="K132" s="36">
        <f t="shared" si="15"/>
        <v>4182</v>
      </c>
      <c r="L132" s="36">
        <f t="shared" si="16"/>
        <v>4182</v>
      </c>
      <c r="M132" s="36">
        <v>0</v>
      </c>
      <c r="N132" s="36">
        <v>0</v>
      </c>
      <c r="O132" s="36">
        <v>13</v>
      </c>
      <c r="P132" s="36">
        <f t="shared" si="17"/>
        <v>13</v>
      </c>
      <c r="Q132" s="62">
        <f t="shared" si="18"/>
        <v>0.9969010727056019</v>
      </c>
      <c r="R132" s="62" t="str">
        <f t="shared" si="19"/>
        <v>-</v>
      </c>
      <c r="S132" s="62" t="str">
        <f t="shared" si="20"/>
        <v>-</v>
      </c>
      <c r="T132" s="62">
        <f t="shared" si="21"/>
        <v>0.9969010727056019</v>
      </c>
      <c r="U132" s="36">
        <v>0</v>
      </c>
      <c r="V132" s="36">
        <v>0</v>
      </c>
      <c r="W132" s="36">
        <v>0</v>
      </c>
      <c r="X132" s="36">
        <f t="shared" si="22"/>
        <v>0</v>
      </c>
      <c r="Y132" s="36">
        <v>0</v>
      </c>
      <c r="Z132" s="36">
        <f t="shared" si="23"/>
        <v>0</v>
      </c>
      <c r="AA132" s="36">
        <v>0</v>
      </c>
      <c r="AB132" s="36">
        <v>0</v>
      </c>
      <c r="AC132" s="10" t="str">
        <f>VLOOKUP(B132,'STP Mapping'!$A$4:$D$303,4,FALSE)</f>
        <v>Cheshire and Merseyside</v>
      </c>
    </row>
    <row r="133" spans="1:29" s="3" customFormat="1" ht="12.75">
      <c r="A133" s="12"/>
      <c r="B133" s="74" t="s">
        <v>91</v>
      </c>
      <c r="C133" s="74" t="s">
        <v>967</v>
      </c>
      <c r="D133" s="35" t="s">
        <v>429</v>
      </c>
      <c r="E133" s="36">
        <v>8612</v>
      </c>
      <c r="F133" s="36">
        <v>0</v>
      </c>
      <c r="G133" s="36">
        <v>0</v>
      </c>
      <c r="H133" s="36">
        <f t="shared" si="12"/>
        <v>8612</v>
      </c>
      <c r="I133" s="36">
        <f t="shared" si="13"/>
        <v>8271</v>
      </c>
      <c r="J133" s="36">
        <f t="shared" si="14"/>
        <v>0</v>
      </c>
      <c r="K133" s="36">
        <f t="shared" si="15"/>
        <v>0</v>
      </c>
      <c r="L133" s="36">
        <f t="shared" si="16"/>
        <v>8271</v>
      </c>
      <c r="M133" s="36">
        <v>341</v>
      </c>
      <c r="N133" s="36">
        <v>0</v>
      </c>
      <c r="O133" s="36">
        <v>0</v>
      </c>
      <c r="P133" s="36">
        <f t="shared" si="17"/>
        <v>341</v>
      </c>
      <c r="Q133" s="62">
        <f t="shared" si="18"/>
        <v>0.9604040873200186</v>
      </c>
      <c r="R133" s="62">
        <f t="shared" si="19"/>
        <v>0.9604040873200186</v>
      </c>
      <c r="S133" s="62" t="str">
        <f t="shared" si="20"/>
        <v>-</v>
      </c>
      <c r="T133" s="62" t="str">
        <f t="shared" si="21"/>
        <v>-</v>
      </c>
      <c r="U133" s="36">
        <v>2513</v>
      </c>
      <c r="V133" s="36">
        <v>0</v>
      </c>
      <c r="W133" s="36">
        <v>0</v>
      </c>
      <c r="X133" s="36">
        <f t="shared" si="22"/>
        <v>2513</v>
      </c>
      <c r="Y133" s="36">
        <v>554</v>
      </c>
      <c r="Z133" s="36">
        <f t="shared" si="23"/>
        <v>3067</v>
      </c>
      <c r="AA133" s="36">
        <v>74</v>
      </c>
      <c r="AB133" s="36">
        <v>1</v>
      </c>
      <c r="AC133" s="10" t="str">
        <f>VLOOKUP(B133,'STP Mapping'!$A$4:$D$303,4,FALSE)</f>
        <v>South Yorkshire and Bassetlaw</v>
      </c>
    </row>
    <row r="134" spans="1:29" s="3" customFormat="1" ht="12.75">
      <c r="A134" s="12"/>
      <c r="B134" s="74" t="s">
        <v>236</v>
      </c>
      <c r="C134" s="74" t="s">
        <v>967</v>
      </c>
      <c r="D134" s="35" t="s">
        <v>435</v>
      </c>
      <c r="E134" s="36">
        <v>0</v>
      </c>
      <c r="F134" s="36">
        <v>0</v>
      </c>
      <c r="G134" s="36">
        <v>4305</v>
      </c>
      <c r="H134" s="36">
        <f t="shared" si="12"/>
        <v>4305</v>
      </c>
      <c r="I134" s="36">
        <f t="shared" si="13"/>
        <v>0</v>
      </c>
      <c r="J134" s="36">
        <f t="shared" si="14"/>
        <v>0</v>
      </c>
      <c r="K134" s="36">
        <f t="shared" si="15"/>
        <v>4290</v>
      </c>
      <c r="L134" s="36">
        <f t="shared" si="16"/>
        <v>4290</v>
      </c>
      <c r="M134" s="36">
        <v>0</v>
      </c>
      <c r="N134" s="36">
        <v>0</v>
      </c>
      <c r="O134" s="36">
        <v>15</v>
      </c>
      <c r="P134" s="36">
        <f t="shared" si="17"/>
        <v>15</v>
      </c>
      <c r="Q134" s="62">
        <f t="shared" si="18"/>
        <v>0.9965156794425087</v>
      </c>
      <c r="R134" s="62" t="str">
        <f t="shared" si="19"/>
        <v>-</v>
      </c>
      <c r="S134" s="62" t="str">
        <f t="shared" si="20"/>
        <v>-</v>
      </c>
      <c r="T134" s="62">
        <f t="shared" si="21"/>
        <v>0.9965156794425087</v>
      </c>
      <c r="U134" s="36">
        <v>0</v>
      </c>
      <c r="V134" s="36">
        <v>0</v>
      </c>
      <c r="W134" s="36">
        <v>0</v>
      </c>
      <c r="X134" s="36">
        <f t="shared" si="22"/>
        <v>0</v>
      </c>
      <c r="Y134" s="36">
        <v>0</v>
      </c>
      <c r="Z134" s="36">
        <f t="shared" si="23"/>
        <v>0</v>
      </c>
      <c r="AA134" s="36">
        <v>0</v>
      </c>
      <c r="AB134" s="36">
        <v>0</v>
      </c>
      <c r="AC134" s="10" t="str">
        <f>VLOOKUP(B134,'STP Mapping'!$A$4:$D$303,4,FALSE)</f>
        <v>Cumbria and North East</v>
      </c>
    </row>
    <row r="135" spans="1:29" s="3" customFormat="1" ht="12.75">
      <c r="A135" s="12"/>
      <c r="B135" s="74" t="s">
        <v>75</v>
      </c>
      <c r="C135" s="74" t="s">
        <v>967</v>
      </c>
      <c r="D135" s="35" t="s">
        <v>487</v>
      </c>
      <c r="E135" s="36">
        <v>5082</v>
      </c>
      <c r="F135" s="36">
        <v>0</v>
      </c>
      <c r="G135" s="36">
        <v>323</v>
      </c>
      <c r="H135" s="36">
        <f t="shared" si="12"/>
        <v>5405</v>
      </c>
      <c r="I135" s="36">
        <f t="shared" si="13"/>
        <v>4957</v>
      </c>
      <c r="J135" s="36">
        <f t="shared" si="14"/>
        <v>0</v>
      </c>
      <c r="K135" s="36">
        <f t="shared" si="15"/>
        <v>323</v>
      </c>
      <c r="L135" s="36">
        <f t="shared" si="16"/>
        <v>5280</v>
      </c>
      <c r="M135" s="36">
        <v>125</v>
      </c>
      <c r="N135" s="36">
        <v>0</v>
      </c>
      <c r="O135" s="36">
        <v>0</v>
      </c>
      <c r="P135" s="36">
        <f t="shared" si="17"/>
        <v>125</v>
      </c>
      <c r="Q135" s="62">
        <f t="shared" si="18"/>
        <v>0.9768732654949122</v>
      </c>
      <c r="R135" s="62">
        <f t="shared" si="19"/>
        <v>0.9754033844942935</v>
      </c>
      <c r="S135" s="62" t="str">
        <f t="shared" si="20"/>
        <v>-</v>
      </c>
      <c r="T135" s="62">
        <f t="shared" si="21"/>
        <v>1</v>
      </c>
      <c r="U135" s="36">
        <v>711</v>
      </c>
      <c r="V135" s="36">
        <v>0</v>
      </c>
      <c r="W135" s="36">
        <v>0</v>
      </c>
      <c r="X135" s="36">
        <f t="shared" si="22"/>
        <v>711</v>
      </c>
      <c r="Y135" s="36">
        <v>336</v>
      </c>
      <c r="Z135" s="36">
        <f t="shared" si="23"/>
        <v>1047</v>
      </c>
      <c r="AA135" s="36">
        <v>0</v>
      </c>
      <c r="AB135" s="36">
        <v>0</v>
      </c>
      <c r="AC135" s="10" t="str">
        <f>VLOOKUP(B135,'STP Mapping'!$A$4:$D$303,4,FALSE)</f>
        <v>South Yorkshire and Bassetlaw</v>
      </c>
    </row>
    <row r="136" spans="1:29" s="3" customFormat="1" ht="12.75">
      <c r="A136" s="12"/>
      <c r="B136" s="74" t="s">
        <v>187</v>
      </c>
      <c r="C136" s="74" t="s">
        <v>967</v>
      </c>
      <c r="D136" s="35" t="s">
        <v>431</v>
      </c>
      <c r="E136" s="36">
        <v>13186</v>
      </c>
      <c r="F136" s="36">
        <v>0</v>
      </c>
      <c r="G136" s="36">
        <v>0</v>
      </c>
      <c r="H136" s="36">
        <f t="shared" si="12"/>
        <v>13186</v>
      </c>
      <c r="I136" s="36">
        <f t="shared" si="13"/>
        <v>12455</v>
      </c>
      <c r="J136" s="36">
        <f t="shared" si="14"/>
        <v>0</v>
      </c>
      <c r="K136" s="36">
        <f t="shared" si="15"/>
        <v>0</v>
      </c>
      <c r="L136" s="36">
        <f t="shared" si="16"/>
        <v>12455</v>
      </c>
      <c r="M136" s="36">
        <v>731</v>
      </c>
      <c r="N136" s="36">
        <v>0</v>
      </c>
      <c r="O136" s="36">
        <v>0</v>
      </c>
      <c r="P136" s="36">
        <f t="shared" si="17"/>
        <v>731</v>
      </c>
      <c r="Q136" s="62">
        <f t="shared" si="18"/>
        <v>0.9445624146822388</v>
      </c>
      <c r="R136" s="62">
        <f t="shared" si="19"/>
        <v>0.9445624146822388</v>
      </c>
      <c r="S136" s="62" t="str">
        <f t="shared" si="20"/>
        <v>-</v>
      </c>
      <c r="T136" s="62" t="str">
        <f t="shared" si="21"/>
        <v>-</v>
      </c>
      <c r="U136" s="36">
        <v>3068</v>
      </c>
      <c r="V136" s="36">
        <v>0</v>
      </c>
      <c r="W136" s="36">
        <v>0</v>
      </c>
      <c r="X136" s="36">
        <f t="shared" si="22"/>
        <v>3068</v>
      </c>
      <c r="Y136" s="36">
        <v>1501</v>
      </c>
      <c r="Z136" s="36">
        <f t="shared" si="23"/>
        <v>4569</v>
      </c>
      <c r="AA136" s="36">
        <v>80</v>
      </c>
      <c r="AB136" s="36">
        <v>0</v>
      </c>
      <c r="AC136" s="10" t="str">
        <f>VLOOKUP(B136,'STP Mapping'!$A$4:$D$303,4,FALSE)</f>
        <v>West Yorkshire</v>
      </c>
    </row>
    <row r="137" spans="1:29" s="3" customFormat="1" ht="12.75">
      <c r="A137" s="12"/>
      <c r="B137" s="74" t="s">
        <v>168</v>
      </c>
      <c r="C137" s="74" t="s">
        <v>967</v>
      </c>
      <c r="D137" s="35" t="s">
        <v>956</v>
      </c>
      <c r="E137" s="36">
        <v>0</v>
      </c>
      <c r="F137" s="36">
        <v>0</v>
      </c>
      <c r="G137" s="36">
        <v>570</v>
      </c>
      <c r="H137" s="36">
        <f t="shared" si="12"/>
        <v>570</v>
      </c>
      <c r="I137" s="36">
        <f t="shared" si="13"/>
        <v>0</v>
      </c>
      <c r="J137" s="36">
        <f t="shared" si="14"/>
        <v>0</v>
      </c>
      <c r="K137" s="36">
        <f t="shared" si="15"/>
        <v>570</v>
      </c>
      <c r="L137" s="36">
        <f t="shared" si="16"/>
        <v>570</v>
      </c>
      <c r="M137" s="36">
        <v>0</v>
      </c>
      <c r="N137" s="36">
        <v>0</v>
      </c>
      <c r="O137" s="36">
        <v>0</v>
      </c>
      <c r="P137" s="36">
        <f t="shared" si="17"/>
        <v>0</v>
      </c>
      <c r="Q137" s="62">
        <f t="shared" si="18"/>
        <v>1</v>
      </c>
      <c r="R137" s="62" t="str">
        <f t="shared" si="19"/>
        <v>-</v>
      </c>
      <c r="S137" s="62" t="str">
        <f t="shared" si="20"/>
        <v>-</v>
      </c>
      <c r="T137" s="62">
        <f t="shared" si="21"/>
        <v>1</v>
      </c>
      <c r="U137" s="36">
        <v>0</v>
      </c>
      <c r="V137" s="36">
        <v>0</v>
      </c>
      <c r="W137" s="36">
        <v>0</v>
      </c>
      <c r="X137" s="36">
        <f t="shared" si="22"/>
        <v>0</v>
      </c>
      <c r="Y137" s="36">
        <v>0</v>
      </c>
      <c r="Z137" s="36">
        <f t="shared" si="23"/>
        <v>0</v>
      </c>
      <c r="AA137" s="36">
        <v>0</v>
      </c>
      <c r="AB137" s="36">
        <v>0</v>
      </c>
      <c r="AC137" s="10" t="str">
        <f>VLOOKUP(B137,'STP Mapping'!$A$4:$D$303,4,FALSE)</f>
        <v>Humber, Coast and Vale</v>
      </c>
    </row>
    <row r="138" spans="1:29" s="3" customFormat="1" ht="12.75">
      <c r="A138" s="12"/>
      <c r="B138" s="74" t="s">
        <v>65</v>
      </c>
      <c r="C138" s="74" t="s">
        <v>967</v>
      </c>
      <c r="D138" s="35" t="s">
        <v>957</v>
      </c>
      <c r="E138" s="36">
        <v>0</v>
      </c>
      <c r="F138" s="36">
        <v>0</v>
      </c>
      <c r="G138" s="36">
        <v>0</v>
      </c>
      <c r="H138" s="36">
        <f t="shared" si="12"/>
        <v>0</v>
      </c>
      <c r="I138" s="36">
        <f t="shared" si="13"/>
        <v>0</v>
      </c>
      <c r="J138" s="36">
        <f t="shared" si="14"/>
        <v>0</v>
      </c>
      <c r="K138" s="36">
        <f t="shared" si="15"/>
        <v>0</v>
      </c>
      <c r="L138" s="36">
        <f t="shared" si="16"/>
        <v>0</v>
      </c>
      <c r="M138" s="36">
        <v>0</v>
      </c>
      <c r="N138" s="36">
        <v>0</v>
      </c>
      <c r="O138" s="36">
        <v>0</v>
      </c>
      <c r="P138" s="36">
        <f t="shared" si="17"/>
        <v>0</v>
      </c>
      <c r="Q138" s="62" t="str">
        <f t="shared" si="18"/>
        <v>-</v>
      </c>
      <c r="R138" s="62" t="str">
        <f t="shared" si="19"/>
        <v>-</v>
      </c>
      <c r="S138" s="62" t="str">
        <f t="shared" si="20"/>
        <v>-</v>
      </c>
      <c r="T138" s="62" t="str">
        <f t="shared" si="21"/>
        <v>-</v>
      </c>
      <c r="U138" s="36">
        <v>0</v>
      </c>
      <c r="V138" s="36">
        <v>0</v>
      </c>
      <c r="W138" s="36">
        <v>0</v>
      </c>
      <c r="X138" s="36">
        <f t="shared" si="22"/>
        <v>0</v>
      </c>
      <c r="Y138" s="36">
        <v>211</v>
      </c>
      <c r="Z138" s="36">
        <f t="shared" si="23"/>
        <v>211</v>
      </c>
      <c r="AA138" s="36">
        <v>0</v>
      </c>
      <c r="AB138" s="36">
        <v>0</v>
      </c>
      <c r="AC138" s="10" t="str">
        <f>VLOOKUP(B138,'STP Mapping'!$A$4:$D$303,4,FALSE)</f>
        <v>Cheshire and Merseyside</v>
      </c>
    </row>
    <row r="139" spans="1:29" s="3" customFormat="1" ht="12.75">
      <c r="A139" s="12"/>
      <c r="B139" s="74" t="s">
        <v>297</v>
      </c>
      <c r="C139" s="74" t="s">
        <v>967</v>
      </c>
      <c r="D139" s="35" t="s">
        <v>438</v>
      </c>
      <c r="E139" s="36">
        <v>0</v>
      </c>
      <c r="F139" s="36">
        <v>0</v>
      </c>
      <c r="G139" s="36">
        <v>796</v>
      </c>
      <c r="H139" s="36">
        <f t="shared" si="12"/>
        <v>796</v>
      </c>
      <c r="I139" s="36">
        <f t="shared" si="13"/>
        <v>0</v>
      </c>
      <c r="J139" s="36">
        <f t="shared" si="14"/>
        <v>0</v>
      </c>
      <c r="K139" s="36">
        <f t="shared" si="15"/>
        <v>796</v>
      </c>
      <c r="L139" s="36">
        <f t="shared" si="16"/>
        <v>796</v>
      </c>
      <c r="M139" s="36">
        <v>0</v>
      </c>
      <c r="N139" s="36">
        <v>0</v>
      </c>
      <c r="O139" s="36">
        <v>0</v>
      </c>
      <c r="P139" s="36">
        <f t="shared" si="17"/>
        <v>0</v>
      </c>
      <c r="Q139" s="62">
        <f t="shared" si="18"/>
        <v>1</v>
      </c>
      <c r="R139" s="62" t="str">
        <f t="shared" si="19"/>
        <v>-</v>
      </c>
      <c r="S139" s="62" t="str">
        <f t="shared" si="20"/>
        <v>-</v>
      </c>
      <c r="T139" s="62">
        <f t="shared" si="21"/>
        <v>1</v>
      </c>
      <c r="U139" s="36">
        <v>0</v>
      </c>
      <c r="V139" s="36">
        <v>0</v>
      </c>
      <c r="W139" s="36">
        <v>0</v>
      </c>
      <c r="X139" s="36">
        <f t="shared" si="22"/>
        <v>0</v>
      </c>
      <c r="Y139" s="36">
        <v>0</v>
      </c>
      <c r="Z139" s="36">
        <f t="shared" si="23"/>
        <v>0</v>
      </c>
      <c r="AA139" s="36">
        <v>0</v>
      </c>
      <c r="AB139" s="36">
        <v>0</v>
      </c>
      <c r="AC139" s="10" t="str">
        <f>VLOOKUP(B139,'STP Mapping'!$A$4:$D$303,4,FALSE)</f>
        <v>West Yorkshire</v>
      </c>
    </row>
    <row r="140" spans="1:29" s="3" customFormat="1" ht="12.75">
      <c r="A140" s="12"/>
      <c r="B140" s="74" t="s">
        <v>173</v>
      </c>
      <c r="C140" s="74" t="s">
        <v>967</v>
      </c>
      <c r="D140" s="35" t="s">
        <v>494</v>
      </c>
      <c r="E140" s="36">
        <v>7487</v>
      </c>
      <c r="F140" s="36">
        <v>0</v>
      </c>
      <c r="G140" s="36">
        <v>3258</v>
      </c>
      <c r="H140" s="36">
        <f t="shared" si="12"/>
        <v>10745</v>
      </c>
      <c r="I140" s="36">
        <f t="shared" si="13"/>
        <v>5832</v>
      </c>
      <c r="J140" s="36">
        <f t="shared" si="14"/>
        <v>0</v>
      </c>
      <c r="K140" s="36">
        <f t="shared" si="15"/>
        <v>3210</v>
      </c>
      <c r="L140" s="36">
        <f t="shared" si="16"/>
        <v>9042</v>
      </c>
      <c r="M140" s="36">
        <v>1655</v>
      </c>
      <c r="N140" s="36">
        <v>0</v>
      </c>
      <c r="O140" s="36">
        <v>48</v>
      </c>
      <c r="P140" s="36">
        <f t="shared" si="17"/>
        <v>1703</v>
      </c>
      <c r="Q140" s="62">
        <f t="shared" si="18"/>
        <v>0.8415076779897627</v>
      </c>
      <c r="R140" s="62">
        <f t="shared" si="19"/>
        <v>0.7789501803125417</v>
      </c>
      <c r="S140" s="62" t="str">
        <f t="shared" si="20"/>
        <v>-</v>
      </c>
      <c r="T140" s="62">
        <f t="shared" si="21"/>
        <v>0.9852670349907919</v>
      </c>
      <c r="U140" s="36">
        <v>2701</v>
      </c>
      <c r="V140" s="36">
        <v>0</v>
      </c>
      <c r="W140" s="36">
        <v>0</v>
      </c>
      <c r="X140" s="36">
        <f t="shared" si="22"/>
        <v>2701</v>
      </c>
      <c r="Y140" s="36">
        <v>66</v>
      </c>
      <c r="Z140" s="36">
        <f t="shared" si="23"/>
        <v>2767</v>
      </c>
      <c r="AA140" s="36">
        <v>501</v>
      </c>
      <c r="AB140" s="36">
        <v>2</v>
      </c>
      <c r="AC140" s="10" t="str">
        <f>VLOOKUP(B140,'STP Mapping'!$A$4:$D$303,4,FALSE)</f>
        <v>Cheshire and Merseyside</v>
      </c>
    </row>
    <row r="141" spans="1:29" s="3" customFormat="1" ht="12.75">
      <c r="A141" s="12"/>
      <c r="B141" s="74" t="s">
        <v>126</v>
      </c>
      <c r="C141" s="74" t="s">
        <v>967</v>
      </c>
      <c r="D141" s="35" t="s">
        <v>485</v>
      </c>
      <c r="E141" s="36">
        <v>9286</v>
      </c>
      <c r="F141" s="36">
        <v>0</v>
      </c>
      <c r="G141" s="36">
        <v>0</v>
      </c>
      <c r="H141" s="36">
        <f t="shared" si="12"/>
        <v>9286</v>
      </c>
      <c r="I141" s="36">
        <f t="shared" si="13"/>
        <v>7749</v>
      </c>
      <c r="J141" s="36">
        <f t="shared" si="14"/>
        <v>0</v>
      </c>
      <c r="K141" s="36">
        <f t="shared" si="15"/>
        <v>0</v>
      </c>
      <c r="L141" s="36">
        <f t="shared" si="16"/>
        <v>7749</v>
      </c>
      <c r="M141" s="36">
        <v>1537</v>
      </c>
      <c r="N141" s="36">
        <v>0</v>
      </c>
      <c r="O141" s="36">
        <v>0</v>
      </c>
      <c r="P141" s="36">
        <f t="shared" si="17"/>
        <v>1537</v>
      </c>
      <c r="Q141" s="62">
        <f t="shared" si="18"/>
        <v>0.8344820159379711</v>
      </c>
      <c r="R141" s="62">
        <f t="shared" si="19"/>
        <v>0.8344820159379711</v>
      </c>
      <c r="S141" s="62" t="str">
        <f t="shared" si="20"/>
        <v>-</v>
      </c>
      <c r="T141" s="62" t="str">
        <f t="shared" si="21"/>
        <v>-</v>
      </c>
      <c r="U141" s="36">
        <v>3048</v>
      </c>
      <c r="V141" s="36">
        <v>0</v>
      </c>
      <c r="W141" s="36">
        <v>0</v>
      </c>
      <c r="X141" s="36">
        <f t="shared" si="22"/>
        <v>3048</v>
      </c>
      <c r="Y141" s="36">
        <v>351</v>
      </c>
      <c r="Z141" s="36">
        <f t="shared" si="23"/>
        <v>3399</v>
      </c>
      <c r="AA141" s="36">
        <v>362</v>
      </c>
      <c r="AB141" s="36">
        <v>0</v>
      </c>
      <c r="AC141" s="10" t="str">
        <f>VLOOKUP(B141,'STP Mapping'!$A$4:$D$303,4,FALSE)</f>
        <v>Greater Manchester</v>
      </c>
    </row>
    <row r="142" spans="1:29" s="3" customFormat="1" ht="12.75">
      <c r="A142" s="12"/>
      <c r="B142" s="74" t="s">
        <v>112</v>
      </c>
      <c r="C142" s="74" t="s">
        <v>967</v>
      </c>
      <c r="D142" s="35" t="s">
        <v>448</v>
      </c>
      <c r="E142" s="36">
        <v>4099</v>
      </c>
      <c r="F142" s="36">
        <v>0</v>
      </c>
      <c r="G142" s="36">
        <v>97</v>
      </c>
      <c r="H142" s="36">
        <f t="shared" si="12"/>
        <v>4196</v>
      </c>
      <c r="I142" s="36">
        <f t="shared" si="13"/>
        <v>3188</v>
      </c>
      <c r="J142" s="36">
        <f t="shared" si="14"/>
        <v>0</v>
      </c>
      <c r="K142" s="36">
        <f t="shared" si="15"/>
        <v>97</v>
      </c>
      <c r="L142" s="36">
        <f t="shared" si="16"/>
        <v>3285</v>
      </c>
      <c r="M142" s="36">
        <v>911</v>
      </c>
      <c r="N142" s="36">
        <v>0</v>
      </c>
      <c r="O142" s="36">
        <v>0</v>
      </c>
      <c r="P142" s="36">
        <f t="shared" si="17"/>
        <v>911</v>
      </c>
      <c r="Q142" s="62">
        <f t="shared" si="18"/>
        <v>0.7828884652049571</v>
      </c>
      <c r="R142" s="62">
        <f t="shared" si="19"/>
        <v>0.7777506708953403</v>
      </c>
      <c r="S142" s="62" t="str">
        <f t="shared" si="20"/>
        <v>-</v>
      </c>
      <c r="T142" s="62">
        <f t="shared" si="21"/>
        <v>1</v>
      </c>
      <c r="U142" s="36">
        <v>1025</v>
      </c>
      <c r="V142" s="36">
        <v>0</v>
      </c>
      <c r="W142" s="36">
        <v>0</v>
      </c>
      <c r="X142" s="36">
        <f t="shared" si="22"/>
        <v>1025</v>
      </c>
      <c r="Y142" s="36">
        <v>315</v>
      </c>
      <c r="Z142" s="36">
        <f t="shared" si="23"/>
        <v>1340</v>
      </c>
      <c r="AA142" s="36">
        <v>76</v>
      </c>
      <c r="AB142" s="36">
        <v>0</v>
      </c>
      <c r="AC142" s="10" t="str">
        <f>VLOOKUP(B142,'STP Mapping'!$A$4:$D$303,4,FALSE)</f>
        <v>Cheshire and Merseyside</v>
      </c>
    </row>
    <row r="143" spans="1:29" s="3" customFormat="1" ht="12.75">
      <c r="A143" s="12"/>
      <c r="B143" s="74" t="s">
        <v>87</v>
      </c>
      <c r="C143" s="74" t="s">
        <v>967</v>
      </c>
      <c r="D143" s="35" t="s">
        <v>420</v>
      </c>
      <c r="E143" s="36">
        <v>7834</v>
      </c>
      <c r="F143" s="36">
        <v>0</v>
      </c>
      <c r="G143" s="36">
        <v>435</v>
      </c>
      <c r="H143" s="36">
        <f t="shared" si="12"/>
        <v>8269</v>
      </c>
      <c r="I143" s="36">
        <f t="shared" si="13"/>
        <v>5747</v>
      </c>
      <c r="J143" s="36">
        <f t="shared" si="14"/>
        <v>0</v>
      </c>
      <c r="K143" s="36">
        <f t="shared" si="15"/>
        <v>432</v>
      </c>
      <c r="L143" s="36">
        <f t="shared" si="16"/>
        <v>6179</v>
      </c>
      <c r="M143" s="36">
        <v>2087</v>
      </c>
      <c r="N143" s="36">
        <v>0</v>
      </c>
      <c r="O143" s="36">
        <v>3</v>
      </c>
      <c r="P143" s="36">
        <f t="shared" si="17"/>
        <v>2090</v>
      </c>
      <c r="Q143" s="62">
        <f t="shared" si="18"/>
        <v>0.7472487604305237</v>
      </c>
      <c r="R143" s="62">
        <f t="shared" si="19"/>
        <v>0.7335971406688793</v>
      </c>
      <c r="S143" s="62" t="str">
        <f t="shared" si="20"/>
        <v>-</v>
      </c>
      <c r="T143" s="62">
        <f t="shared" si="21"/>
        <v>0.993103448275862</v>
      </c>
      <c r="U143" s="36">
        <v>3607</v>
      </c>
      <c r="V143" s="36">
        <v>0</v>
      </c>
      <c r="W143" s="36">
        <v>0</v>
      </c>
      <c r="X143" s="36">
        <f t="shared" si="22"/>
        <v>3607</v>
      </c>
      <c r="Y143" s="36">
        <v>955</v>
      </c>
      <c r="Z143" s="36">
        <f t="shared" si="23"/>
        <v>4562</v>
      </c>
      <c r="AA143" s="36">
        <v>515</v>
      </c>
      <c r="AB143" s="36">
        <v>0</v>
      </c>
      <c r="AC143" s="10" t="str">
        <f>VLOOKUP(B143,'STP Mapping'!$A$4:$D$303,4,FALSE)</f>
        <v>Cheshire and Merseyside</v>
      </c>
    </row>
    <row r="144" spans="1:29" s="3" customFormat="1" ht="12.75">
      <c r="A144" s="12"/>
      <c r="B144" s="74" t="s">
        <v>66</v>
      </c>
      <c r="C144" s="74" t="s">
        <v>967</v>
      </c>
      <c r="D144" s="35" t="s">
        <v>426</v>
      </c>
      <c r="E144" s="36">
        <v>5697</v>
      </c>
      <c r="F144" s="36">
        <v>0</v>
      </c>
      <c r="G144" s="36">
        <v>0</v>
      </c>
      <c r="H144" s="36">
        <f t="shared" si="12"/>
        <v>5697</v>
      </c>
      <c r="I144" s="36">
        <f t="shared" si="13"/>
        <v>5450</v>
      </c>
      <c r="J144" s="36">
        <f t="shared" si="14"/>
        <v>0</v>
      </c>
      <c r="K144" s="36">
        <f t="shared" si="15"/>
        <v>0</v>
      </c>
      <c r="L144" s="36">
        <f t="shared" si="16"/>
        <v>5450</v>
      </c>
      <c r="M144" s="36">
        <v>247</v>
      </c>
      <c r="N144" s="36">
        <v>0</v>
      </c>
      <c r="O144" s="36">
        <v>0</v>
      </c>
      <c r="P144" s="36">
        <f t="shared" si="17"/>
        <v>247</v>
      </c>
      <c r="Q144" s="62">
        <f t="shared" si="18"/>
        <v>0.9566438476391083</v>
      </c>
      <c r="R144" s="62">
        <f t="shared" si="19"/>
        <v>0.9566438476391083</v>
      </c>
      <c r="S144" s="62" t="str">
        <f t="shared" si="20"/>
        <v>-</v>
      </c>
      <c r="T144" s="62" t="str">
        <f t="shared" si="21"/>
        <v>-</v>
      </c>
      <c r="U144" s="36">
        <v>1127</v>
      </c>
      <c r="V144" s="36">
        <v>0</v>
      </c>
      <c r="W144" s="36">
        <v>0</v>
      </c>
      <c r="X144" s="36">
        <f t="shared" si="22"/>
        <v>1127</v>
      </c>
      <c r="Y144" s="36">
        <v>236</v>
      </c>
      <c r="Z144" s="36">
        <f t="shared" si="23"/>
        <v>1363</v>
      </c>
      <c r="AA144" s="36">
        <v>0</v>
      </c>
      <c r="AB144" s="36">
        <v>0</v>
      </c>
      <c r="AC144" s="10" t="str">
        <f>VLOOKUP(B144,'STP Mapping'!$A$4:$D$303,4,FALSE)</f>
        <v>Cheshire and Merseyside</v>
      </c>
    </row>
    <row r="145" spans="1:29" s="3" customFormat="1" ht="12.75">
      <c r="A145" s="12"/>
      <c r="B145" s="74" t="s">
        <v>92</v>
      </c>
      <c r="C145" s="74" t="s">
        <v>967</v>
      </c>
      <c r="D145" s="35" t="s">
        <v>502</v>
      </c>
      <c r="E145" s="36">
        <v>8600</v>
      </c>
      <c r="F145" s="36">
        <v>0</v>
      </c>
      <c r="G145" s="36">
        <v>0</v>
      </c>
      <c r="H145" s="36">
        <f t="shared" si="12"/>
        <v>8600</v>
      </c>
      <c r="I145" s="36">
        <f t="shared" si="13"/>
        <v>7238</v>
      </c>
      <c r="J145" s="36">
        <f t="shared" si="14"/>
        <v>0</v>
      </c>
      <c r="K145" s="36">
        <f t="shared" si="15"/>
        <v>0</v>
      </c>
      <c r="L145" s="36">
        <f t="shared" si="16"/>
        <v>7238</v>
      </c>
      <c r="M145" s="36">
        <v>1362</v>
      </c>
      <c r="N145" s="36">
        <v>0</v>
      </c>
      <c r="O145" s="36">
        <v>0</v>
      </c>
      <c r="P145" s="36">
        <f t="shared" si="17"/>
        <v>1362</v>
      </c>
      <c r="Q145" s="62">
        <f t="shared" si="18"/>
        <v>0.8416279069767442</v>
      </c>
      <c r="R145" s="62">
        <f t="shared" si="19"/>
        <v>0.8416279069767442</v>
      </c>
      <c r="S145" s="62" t="str">
        <f t="shared" si="20"/>
        <v>-</v>
      </c>
      <c r="T145" s="62" t="str">
        <f t="shared" si="21"/>
        <v>-</v>
      </c>
      <c r="U145" s="36">
        <v>1758</v>
      </c>
      <c r="V145" s="36">
        <v>0</v>
      </c>
      <c r="W145" s="36">
        <v>0</v>
      </c>
      <c r="X145" s="36">
        <f t="shared" si="22"/>
        <v>1758</v>
      </c>
      <c r="Y145" s="36">
        <v>346</v>
      </c>
      <c r="Z145" s="36">
        <f t="shared" si="23"/>
        <v>2104</v>
      </c>
      <c r="AA145" s="36">
        <v>255</v>
      </c>
      <c r="AB145" s="36">
        <v>0</v>
      </c>
      <c r="AC145" s="10" t="str">
        <f>VLOOKUP(B145,'STP Mapping'!$A$4:$D$303,4,FALSE)</f>
        <v>South Yorkshire and Bassetlaw</v>
      </c>
    </row>
    <row r="146" spans="1:29" s="3" customFormat="1" ht="12.75">
      <c r="A146" s="12"/>
      <c r="B146" s="74" t="s">
        <v>144</v>
      </c>
      <c r="C146" s="74" t="s">
        <v>967</v>
      </c>
      <c r="D146" s="35" t="s">
        <v>428</v>
      </c>
      <c r="E146" s="36">
        <v>9839</v>
      </c>
      <c r="F146" s="36">
        <v>514</v>
      </c>
      <c r="G146" s="36">
        <v>9952</v>
      </c>
      <c r="H146" s="36">
        <f t="shared" si="12"/>
        <v>20305</v>
      </c>
      <c r="I146" s="36">
        <f t="shared" si="13"/>
        <v>6757</v>
      </c>
      <c r="J146" s="36">
        <f t="shared" si="14"/>
        <v>514</v>
      </c>
      <c r="K146" s="36">
        <f t="shared" si="15"/>
        <v>9952</v>
      </c>
      <c r="L146" s="36">
        <f t="shared" si="16"/>
        <v>17223</v>
      </c>
      <c r="M146" s="36">
        <v>3082</v>
      </c>
      <c r="N146" s="36">
        <v>0</v>
      </c>
      <c r="O146" s="36">
        <v>0</v>
      </c>
      <c r="P146" s="36">
        <f t="shared" si="17"/>
        <v>3082</v>
      </c>
      <c r="Q146" s="62">
        <f t="shared" si="18"/>
        <v>0.8482147254370844</v>
      </c>
      <c r="R146" s="62">
        <f t="shared" si="19"/>
        <v>0.6867567842260393</v>
      </c>
      <c r="S146" s="62">
        <f t="shared" si="20"/>
        <v>1</v>
      </c>
      <c r="T146" s="62">
        <f t="shared" si="21"/>
        <v>1</v>
      </c>
      <c r="U146" s="36">
        <v>2375</v>
      </c>
      <c r="V146" s="36">
        <v>0</v>
      </c>
      <c r="W146" s="36">
        <v>0</v>
      </c>
      <c r="X146" s="36">
        <f t="shared" si="22"/>
        <v>2375</v>
      </c>
      <c r="Y146" s="36">
        <v>1250</v>
      </c>
      <c r="Z146" s="36">
        <f t="shared" si="23"/>
        <v>3625</v>
      </c>
      <c r="AA146" s="36">
        <v>744</v>
      </c>
      <c r="AB146" s="36">
        <v>0</v>
      </c>
      <c r="AC146" s="10" t="str">
        <f>VLOOKUP(B146,'STP Mapping'!$A$4:$D$303,4,FALSE)</f>
        <v>Cheshire and Merseyside</v>
      </c>
    </row>
    <row r="147" spans="1:29" s="3" customFormat="1" ht="12.75">
      <c r="A147" s="12"/>
      <c r="B147" s="74" t="s">
        <v>151</v>
      </c>
      <c r="C147" s="74" t="s">
        <v>967</v>
      </c>
      <c r="D147" s="35" t="s">
        <v>452</v>
      </c>
      <c r="E147" s="36">
        <v>7957</v>
      </c>
      <c r="F147" s="36">
        <v>0</v>
      </c>
      <c r="G147" s="36">
        <v>2635</v>
      </c>
      <c r="H147" s="36">
        <f t="shared" si="12"/>
        <v>10592</v>
      </c>
      <c r="I147" s="36">
        <f t="shared" si="13"/>
        <v>7273</v>
      </c>
      <c r="J147" s="36">
        <f t="shared" si="14"/>
        <v>0</v>
      </c>
      <c r="K147" s="36">
        <f t="shared" si="15"/>
        <v>2633</v>
      </c>
      <c r="L147" s="36">
        <f t="shared" si="16"/>
        <v>9906</v>
      </c>
      <c r="M147" s="36">
        <v>684</v>
      </c>
      <c r="N147" s="36">
        <v>0</v>
      </c>
      <c r="O147" s="36">
        <v>2</v>
      </c>
      <c r="P147" s="36">
        <f t="shared" si="17"/>
        <v>686</v>
      </c>
      <c r="Q147" s="62">
        <f t="shared" si="18"/>
        <v>0.9352341389728097</v>
      </c>
      <c r="R147" s="62">
        <f t="shared" si="19"/>
        <v>0.9140379540027649</v>
      </c>
      <c r="S147" s="62" t="str">
        <f t="shared" si="20"/>
        <v>-</v>
      </c>
      <c r="T147" s="62">
        <f t="shared" si="21"/>
        <v>0.9992409867172676</v>
      </c>
      <c r="U147" s="36">
        <v>1777</v>
      </c>
      <c r="V147" s="36">
        <v>0</v>
      </c>
      <c r="W147" s="36">
        <v>0</v>
      </c>
      <c r="X147" s="36">
        <f t="shared" si="22"/>
        <v>1777</v>
      </c>
      <c r="Y147" s="36">
        <v>258</v>
      </c>
      <c r="Z147" s="36">
        <f t="shared" si="23"/>
        <v>2035</v>
      </c>
      <c r="AA147" s="36">
        <v>148</v>
      </c>
      <c r="AB147" s="36">
        <v>0</v>
      </c>
      <c r="AC147" s="10" t="str">
        <f>VLOOKUP(B147,'STP Mapping'!$A$4:$D$303,4,FALSE)</f>
        <v>Cumbria and North East</v>
      </c>
    </row>
    <row r="148" spans="1:29" s="3" customFormat="1" ht="12.75">
      <c r="A148" s="12"/>
      <c r="B148" s="74" t="s">
        <v>64</v>
      </c>
      <c r="C148" s="74" t="s">
        <v>967</v>
      </c>
      <c r="D148" s="35" t="s">
        <v>958</v>
      </c>
      <c r="E148" s="36">
        <v>10021</v>
      </c>
      <c r="F148" s="36">
        <v>0</v>
      </c>
      <c r="G148" s="36">
        <v>0</v>
      </c>
      <c r="H148" s="36">
        <f aca="true" t="shared" si="24" ref="H148:H211">SUM(E148:G148)</f>
        <v>10021</v>
      </c>
      <c r="I148" s="36">
        <f aca="true" t="shared" si="25" ref="I148:I211">E148-M148</f>
        <v>7275</v>
      </c>
      <c r="J148" s="36">
        <f aca="true" t="shared" si="26" ref="J148:J211">F148-N148</f>
        <v>0</v>
      </c>
      <c r="K148" s="36">
        <f aca="true" t="shared" si="27" ref="K148:K211">G148-O148</f>
        <v>0</v>
      </c>
      <c r="L148" s="36">
        <f aca="true" t="shared" si="28" ref="L148:L211">H148-P148</f>
        <v>7275</v>
      </c>
      <c r="M148" s="36">
        <v>2746</v>
      </c>
      <c r="N148" s="36">
        <v>0</v>
      </c>
      <c r="O148" s="36">
        <v>0</v>
      </c>
      <c r="P148" s="36">
        <f aca="true" t="shared" si="29" ref="P148:P211">SUM(M148:O148)</f>
        <v>2746</v>
      </c>
      <c r="Q148" s="62">
        <f aca="true" t="shared" si="30" ref="Q148:Q211">_xlfn.IFERROR(L148/(L148+P148),"-")</f>
        <v>0.7259754515517414</v>
      </c>
      <c r="R148" s="62">
        <f aca="true" t="shared" si="31" ref="R148:R211">_xlfn.IFERROR(I148/(I148+M148),"-")</f>
        <v>0.7259754515517414</v>
      </c>
      <c r="S148" s="62" t="str">
        <f aca="true" t="shared" si="32" ref="S148:S211">_xlfn.IFERROR(J148/(J148+N148),"-")</f>
        <v>-</v>
      </c>
      <c r="T148" s="62" t="str">
        <f aca="true" t="shared" si="33" ref="T148:T211">_xlfn.IFERROR(K148/(K148+O148),"-")</f>
        <v>-</v>
      </c>
      <c r="U148" s="36">
        <v>4473</v>
      </c>
      <c r="V148" s="36">
        <v>0</v>
      </c>
      <c r="W148" s="36">
        <v>0</v>
      </c>
      <c r="X148" s="36">
        <f aca="true" t="shared" si="34" ref="X148:X211">SUM(U148:W148)</f>
        <v>4473</v>
      </c>
      <c r="Y148" s="36">
        <v>430</v>
      </c>
      <c r="Z148" s="36">
        <f aca="true" t="shared" si="35" ref="Z148:Z211">SUM(X148:Y148)</f>
        <v>4903</v>
      </c>
      <c r="AA148" s="36">
        <v>252</v>
      </c>
      <c r="AB148" s="36">
        <v>0</v>
      </c>
      <c r="AC148" s="10" t="str">
        <f>VLOOKUP(B148,'STP Mapping'!$A$4:$D$303,4,FALSE)</f>
        <v>Cheshire and Merseyside</v>
      </c>
    </row>
    <row r="149" spans="1:29" s="3" customFormat="1" ht="12.75">
      <c r="A149" s="12"/>
      <c r="B149" s="74" t="s">
        <v>73</v>
      </c>
      <c r="C149" s="74" t="s">
        <v>967</v>
      </c>
      <c r="D149" s="35" t="s">
        <v>455</v>
      </c>
      <c r="E149" s="36">
        <v>4303</v>
      </c>
      <c r="F149" s="36">
        <v>0</v>
      </c>
      <c r="G149" s="36">
        <v>724</v>
      </c>
      <c r="H149" s="36">
        <f t="shared" si="24"/>
        <v>5027</v>
      </c>
      <c r="I149" s="36">
        <f t="shared" si="25"/>
        <v>4119</v>
      </c>
      <c r="J149" s="36">
        <f t="shared" si="26"/>
        <v>0</v>
      </c>
      <c r="K149" s="36">
        <f t="shared" si="27"/>
        <v>724</v>
      </c>
      <c r="L149" s="36">
        <f t="shared" si="28"/>
        <v>4843</v>
      </c>
      <c r="M149" s="36">
        <v>184</v>
      </c>
      <c r="N149" s="36">
        <v>0</v>
      </c>
      <c r="O149" s="36">
        <v>0</v>
      </c>
      <c r="P149" s="36">
        <f t="shared" si="29"/>
        <v>184</v>
      </c>
      <c r="Q149" s="62">
        <f t="shared" si="30"/>
        <v>0.963397652675552</v>
      </c>
      <c r="R149" s="62">
        <f t="shared" si="31"/>
        <v>0.9572391354868697</v>
      </c>
      <c r="S149" s="62" t="str">
        <f t="shared" si="32"/>
        <v>-</v>
      </c>
      <c r="T149" s="62">
        <f t="shared" si="33"/>
        <v>1</v>
      </c>
      <c r="U149" s="36">
        <v>1101</v>
      </c>
      <c r="V149" s="36">
        <v>0</v>
      </c>
      <c r="W149" s="36">
        <v>0</v>
      </c>
      <c r="X149" s="36">
        <f t="shared" si="34"/>
        <v>1101</v>
      </c>
      <c r="Y149" s="36">
        <v>526</v>
      </c>
      <c r="Z149" s="36">
        <f t="shared" si="35"/>
        <v>1627</v>
      </c>
      <c r="AA149" s="36">
        <v>9</v>
      </c>
      <c r="AB149" s="36">
        <v>0</v>
      </c>
      <c r="AC149" s="10" t="str">
        <f>VLOOKUP(B149,'STP Mapping'!$A$4:$D$303,4,FALSE)</f>
        <v>West Yorkshire</v>
      </c>
    </row>
    <row r="150" spans="1:29" s="3" customFormat="1" ht="12.75">
      <c r="A150" s="12"/>
      <c r="B150" s="74" t="s">
        <v>265</v>
      </c>
      <c r="C150" s="74" t="s">
        <v>967</v>
      </c>
      <c r="D150" s="35" t="s">
        <v>588</v>
      </c>
      <c r="E150" s="36">
        <v>0</v>
      </c>
      <c r="F150" s="36">
        <v>0</v>
      </c>
      <c r="G150" s="36">
        <v>2731</v>
      </c>
      <c r="H150" s="36">
        <f t="shared" si="24"/>
        <v>2731</v>
      </c>
      <c r="I150" s="36">
        <f t="shared" si="25"/>
        <v>0</v>
      </c>
      <c r="J150" s="36">
        <f t="shared" si="26"/>
        <v>0</v>
      </c>
      <c r="K150" s="36">
        <f t="shared" si="27"/>
        <v>2731</v>
      </c>
      <c r="L150" s="36">
        <f t="shared" si="28"/>
        <v>2731</v>
      </c>
      <c r="M150" s="36">
        <v>0</v>
      </c>
      <c r="N150" s="36">
        <v>0</v>
      </c>
      <c r="O150" s="36">
        <v>0</v>
      </c>
      <c r="P150" s="36">
        <f t="shared" si="29"/>
        <v>0</v>
      </c>
      <c r="Q150" s="62">
        <f t="shared" si="30"/>
        <v>1</v>
      </c>
      <c r="R150" s="62" t="str">
        <f t="shared" si="31"/>
        <v>-</v>
      </c>
      <c r="S150" s="62" t="str">
        <f t="shared" si="32"/>
        <v>-</v>
      </c>
      <c r="T150" s="62">
        <f t="shared" si="33"/>
        <v>1</v>
      </c>
      <c r="U150" s="36">
        <v>0</v>
      </c>
      <c r="V150" s="36">
        <v>0</v>
      </c>
      <c r="W150" s="36">
        <v>0</v>
      </c>
      <c r="X150" s="36">
        <f t="shared" si="34"/>
        <v>0</v>
      </c>
      <c r="Y150" s="36">
        <v>144</v>
      </c>
      <c r="Z150" s="36">
        <f t="shared" si="35"/>
        <v>144</v>
      </c>
      <c r="AA150" s="36">
        <v>0</v>
      </c>
      <c r="AB150" s="36">
        <v>0</v>
      </c>
      <c r="AC150" s="10" t="str">
        <f>VLOOKUP(B150,'STP Mapping'!$A$4:$D$303,4,FALSE)</f>
        <v>Cheshire and Merseyside</v>
      </c>
    </row>
    <row r="151" spans="1:29" s="3" customFormat="1" ht="12.75">
      <c r="A151" s="12"/>
      <c r="B151" s="74" t="s">
        <v>166</v>
      </c>
      <c r="C151" s="74" t="s">
        <v>967</v>
      </c>
      <c r="D151" s="35" t="s">
        <v>433</v>
      </c>
      <c r="E151" s="36">
        <v>0</v>
      </c>
      <c r="F151" s="36">
        <v>0</v>
      </c>
      <c r="G151" s="36">
        <v>10241</v>
      </c>
      <c r="H151" s="36">
        <f t="shared" si="24"/>
        <v>10241</v>
      </c>
      <c r="I151" s="36">
        <f t="shared" si="25"/>
        <v>0</v>
      </c>
      <c r="J151" s="36">
        <f t="shared" si="26"/>
        <v>0</v>
      </c>
      <c r="K151" s="36">
        <f t="shared" si="27"/>
        <v>10121</v>
      </c>
      <c r="L151" s="36">
        <f t="shared" si="28"/>
        <v>10121</v>
      </c>
      <c r="M151" s="36">
        <v>0</v>
      </c>
      <c r="N151" s="36">
        <v>0</v>
      </c>
      <c r="O151" s="36">
        <v>120</v>
      </c>
      <c r="P151" s="36">
        <f t="shared" si="29"/>
        <v>120</v>
      </c>
      <c r="Q151" s="62">
        <f t="shared" si="30"/>
        <v>0.9882823942974319</v>
      </c>
      <c r="R151" s="62" t="str">
        <f t="shared" si="31"/>
        <v>-</v>
      </c>
      <c r="S151" s="62" t="str">
        <f t="shared" si="32"/>
        <v>-</v>
      </c>
      <c r="T151" s="62">
        <f t="shared" si="33"/>
        <v>0.9882823942974319</v>
      </c>
      <c r="U151" s="36">
        <v>0</v>
      </c>
      <c r="V151" s="36">
        <v>0</v>
      </c>
      <c r="W151" s="36">
        <v>0</v>
      </c>
      <c r="X151" s="36">
        <f t="shared" si="34"/>
        <v>0</v>
      </c>
      <c r="Y151" s="36">
        <v>0</v>
      </c>
      <c r="Z151" s="36">
        <f t="shared" si="35"/>
        <v>0</v>
      </c>
      <c r="AA151" s="36">
        <v>0</v>
      </c>
      <c r="AB151" s="36">
        <v>0</v>
      </c>
      <c r="AC151" s="10" t="str">
        <f>VLOOKUP(B151,'STP Mapping'!$A$4:$D$303,4,FALSE)</f>
        <v>Cheshire and Merseyside</v>
      </c>
    </row>
    <row r="152" spans="1:29" s="3" customFormat="1" ht="12.75">
      <c r="A152" s="12"/>
      <c r="B152" s="74" t="s">
        <v>127</v>
      </c>
      <c r="C152" s="74" t="s">
        <v>967</v>
      </c>
      <c r="D152" s="35" t="s">
        <v>415</v>
      </c>
      <c r="E152" s="36">
        <v>9408</v>
      </c>
      <c r="F152" s="36">
        <v>0</v>
      </c>
      <c r="G152" s="36">
        <v>1027</v>
      </c>
      <c r="H152" s="36">
        <f t="shared" si="24"/>
        <v>10435</v>
      </c>
      <c r="I152" s="36">
        <f t="shared" si="25"/>
        <v>7841</v>
      </c>
      <c r="J152" s="36">
        <f t="shared" si="26"/>
        <v>0</v>
      </c>
      <c r="K152" s="36">
        <f t="shared" si="27"/>
        <v>1020</v>
      </c>
      <c r="L152" s="36">
        <f t="shared" si="28"/>
        <v>8861</v>
      </c>
      <c r="M152" s="36">
        <v>1567</v>
      </c>
      <c r="N152" s="36">
        <v>0</v>
      </c>
      <c r="O152" s="36">
        <v>7</v>
      </c>
      <c r="P152" s="36">
        <f t="shared" si="29"/>
        <v>1574</v>
      </c>
      <c r="Q152" s="62">
        <f t="shared" si="30"/>
        <v>0.8491614758025875</v>
      </c>
      <c r="R152" s="62">
        <f t="shared" si="31"/>
        <v>0.8334396258503401</v>
      </c>
      <c r="S152" s="62" t="str">
        <f t="shared" si="32"/>
        <v>-</v>
      </c>
      <c r="T152" s="62">
        <f t="shared" si="33"/>
        <v>0.9931840311587147</v>
      </c>
      <c r="U152" s="36">
        <v>2342</v>
      </c>
      <c r="V152" s="36">
        <v>0</v>
      </c>
      <c r="W152" s="36">
        <v>21</v>
      </c>
      <c r="X152" s="36">
        <f t="shared" si="34"/>
        <v>2363</v>
      </c>
      <c r="Y152" s="36">
        <v>875</v>
      </c>
      <c r="Z152" s="36">
        <f t="shared" si="35"/>
        <v>3238</v>
      </c>
      <c r="AA152" s="36">
        <v>338</v>
      </c>
      <c r="AB152" s="36">
        <v>2</v>
      </c>
      <c r="AC152" s="10" t="str">
        <f>VLOOKUP(B152,'STP Mapping'!$A$4:$D$303,4,FALSE)</f>
        <v>Greater Manchester</v>
      </c>
    </row>
    <row r="153" spans="1:29" s="3" customFormat="1" ht="12.75">
      <c r="A153" s="12"/>
      <c r="B153" s="74" t="s">
        <v>158</v>
      </c>
      <c r="C153" s="74" t="s">
        <v>967</v>
      </c>
      <c r="D153" s="35" t="s">
        <v>436</v>
      </c>
      <c r="E153" s="36">
        <v>10892</v>
      </c>
      <c r="F153" s="36">
        <v>1991</v>
      </c>
      <c r="G153" s="36">
        <v>8115</v>
      </c>
      <c r="H153" s="36">
        <f t="shared" si="24"/>
        <v>20998</v>
      </c>
      <c r="I153" s="36">
        <f t="shared" si="25"/>
        <v>10138</v>
      </c>
      <c r="J153" s="36">
        <f t="shared" si="26"/>
        <v>1952</v>
      </c>
      <c r="K153" s="36">
        <f t="shared" si="27"/>
        <v>8115</v>
      </c>
      <c r="L153" s="36">
        <f t="shared" si="28"/>
        <v>20205</v>
      </c>
      <c r="M153" s="36">
        <v>754</v>
      </c>
      <c r="N153" s="36">
        <v>39</v>
      </c>
      <c r="O153" s="36">
        <v>0</v>
      </c>
      <c r="P153" s="36">
        <f t="shared" si="29"/>
        <v>793</v>
      </c>
      <c r="Q153" s="62">
        <f t="shared" si="30"/>
        <v>0.9622344985236689</v>
      </c>
      <c r="R153" s="62">
        <f t="shared" si="31"/>
        <v>0.930774880646346</v>
      </c>
      <c r="S153" s="62">
        <f t="shared" si="32"/>
        <v>0.9804118533400301</v>
      </c>
      <c r="T153" s="62">
        <f t="shared" si="33"/>
        <v>1</v>
      </c>
      <c r="U153" s="36">
        <v>2382</v>
      </c>
      <c r="V153" s="36">
        <v>16</v>
      </c>
      <c r="W153" s="36">
        <v>2</v>
      </c>
      <c r="X153" s="36">
        <f t="shared" si="34"/>
        <v>2400</v>
      </c>
      <c r="Y153" s="36">
        <v>2417</v>
      </c>
      <c r="Z153" s="36">
        <f t="shared" si="35"/>
        <v>4817</v>
      </c>
      <c r="AA153" s="36">
        <v>31</v>
      </c>
      <c r="AB153" s="36">
        <v>0</v>
      </c>
      <c r="AC153" s="10" t="str">
        <f>VLOOKUP(B153,'STP Mapping'!$A$4:$D$303,4,FALSE)</f>
        <v>Cumbria and North East</v>
      </c>
    </row>
    <row r="154" spans="1:29" s="3" customFormat="1" ht="12.75">
      <c r="A154" s="12"/>
      <c r="B154" s="74" t="s">
        <v>63</v>
      </c>
      <c r="C154" s="74" t="s">
        <v>967</v>
      </c>
      <c r="D154" s="35" t="s">
        <v>450</v>
      </c>
      <c r="E154" s="36">
        <v>7785</v>
      </c>
      <c r="F154" s="36">
        <v>0</v>
      </c>
      <c r="G154" s="36">
        <v>3337</v>
      </c>
      <c r="H154" s="36">
        <f t="shared" si="24"/>
        <v>11122</v>
      </c>
      <c r="I154" s="36">
        <f t="shared" si="25"/>
        <v>5195</v>
      </c>
      <c r="J154" s="36">
        <f t="shared" si="26"/>
        <v>0</v>
      </c>
      <c r="K154" s="36">
        <f t="shared" si="27"/>
        <v>3332</v>
      </c>
      <c r="L154" s="36">
        <f t="shared" si="28"/>
        <v>8527</v>
      </c>
      <c r="M154" s="36">
        <v>2590</v>
      </c>
      <c r="N154" s="36">
        <v>0</v>
      </c>
      <c r="O154" s="36">
        <v>5</v>
      </c>
      <c r="P154" s="36">
        <f t="shared" si="29"/>
        <v>2595</v>
      </c>
      <c r="Q154" s="62">
        <f t="shared" si="30"/>
        <v>0.7666786549181802</v>
      </c>
      <c r="R154" s="62">
        <f t="shared" si="31"/>
        <v>0.6673089274245344</v>
      </c>
      <c r="S154" s="62" t="str">
        <f t="shared" si="32"/>
        <v>-</v>
      </c>
      <c r="T154" s="62">
        <f t="shared" si="33"/>
        <v>0.9985016481869943</v>
      </c>
      <c r="U154" s="36">
        <v>2409</v>
      </c>
      <c r="V154" s="36">
        <v>0</v>
      </c>
      <c r="W154" s="36">
        <v>0</v>
      </c>
      <c r="X154" s="36">
        <f t="shared" si="34"/>
        <v>2409</v>
      </c>
      <c r="Y154" s="36">
        <v>1942</v>
      </c>
      <c r="Z154" s="36">
        <f t="shared" si="35"/>
        <v>4351</v>
      </c>
      <c r="AA154" s="36">
        <v>729</v>
      </c>
      <c r="AB154" s="36">
        <v>0</v>
      </c>
      <c r="AC154" s="10" t="str">
        <f>VLOOKUP(B154,'STP Mapping'!$A$4:$D$303,4,FALSE)</f>
        <v>Cheshire and Merseyside</v>
      </c>
    </row>
    <row r="155" spans="1:29" s="3" customFormat="1" ht="12.75">
      <c r="A155" s="12"/>
      <c r="B155" s="74" t="s">
        <v>160</v>
      </c>
      <c r="C155" s="74" t="s">
        <v>967</v>
      </c>
      <c r="D155" s="35" t="s">
        <v>480</v>
      </c>
      <c r="E155" s="36">
        <v>9079</v>
      </c>
      <c r="F155" s="36">
        <v>0</v>
      </c>
      <c r="G155" s="36">
        <v>9747</v>
      </c>
      <c r="H155" s="36">
        <f t="shared" si="24"/>
        <v>18826</v>
      </c>
      <c r="I155" s="36">
        <f t="shared" si="25"/>
        <v>8284</v>
      </c>
      <c r="J155" s="36">
        <f t="shared" si="26"/>
        <v>0</v>
      </c>
      <c r="K155" s="36">
        <f t="shared" si="27"/>
        <v>9631</v>
      </c>
      <c r="L155" s="36">
        <f t="shared" si="28"/>
        <v>17915</v>
      </c>
      <c r="M155" s="36">
        <v>795</v>
      </c>
      <c r="N155" s="36">
        <v>0</v>
      </c>
      <c r="O155" s="36">
        <v>116</v>
      </c>
      <c r="P155" s="36">
        <f t="shared" si="29"/>
        <v>911</v>
      </c>
      <c r="Q155" s="62">
        <f t="shared" si="30"/>
        <v>0.9516094762562414</v>
      </c>
      <c r="R155" s="62">
        <f t="shared" si="31"/>
        <v>0.9124352902302015</v>
      </c>
      <c r="S155" s="62" t="str">
        <f t="shared" si="32"/>
        <v>-</v>
      </c>
      <c r="T155" s="62">
        <f t="shared" si="33"/>
        <v>0.988098902226326</v>
      </c>
      <c r="U155" s="36">
        <v>4820</v>
      </c>
      <c r="V155" s="36">
        <v>0</v>
      </c>
      <c r="W155" s="36">
        <v>22</v>
      </c>
      <c r="X155" s="36">
        <f t="shared" si="34"/>
        <v>4842</v>
      </c>
      <c r="Y155" s="36">
        <v>726</v>
      </c>
      <c r="Z155" s="36">
        <f t="shared" si="35"/>
        <v>5568</v>
      </c>
      <c r="AA155" s="36">
        <v>2</v>
      </c>
      <c r="AB155" s="36">
        <v>0</v>
      </c>
      <c r="AC155" s="10" t="str">
        <f>VLOOKUP(B155,'STP Mapping'!$A$4:$D$303,4,FALSE)</f>
        <v>Cumbria and North East</v>
      </c>
    </row>
    <row r="156" spans="2:30" ht="12.75">
      <c r="B156" s="74" t="s">
        <v>152</v>
      </c>
      <c r="C156" s="74" t="s">
        <v>967</v>
      </c>
      <c r="D156" s="35" t="s">
        <v>422</v>
      </c>
      <c r="E156" s="36">
        <v>17435</v>
      </c>
      <c r="F156" s="36">
        <v>0</v>
      </c>
      <c r="G156" s="36">
        <v>3863</v>
      </c>
      <c r="H156" s="36">
        <f t="shared" si="24"/>
        <v>21298</v>
      </c>
      <c r="I156" s="36">
        <f t="shared" si="25"/>
        <v>15177</v>
      </c>
      <c r="J156" s="36">
        <f t="shared" si="26"/>
        <v>0</v>
      </c>
      <c r="K156" s="36">
        <f t="shared" si="27"/>
        <v>3862</v>
      </c>
      <c r="L156" s="36">
        <f t="shared" si="28"/>
        <v>19039</v>
      </c>
      <c r="M156" s="36">
        <v>2258</v>
      </c>
      <c r="N156" s="36">
        <v>0</v>
      </c>
      <c r="O156" s="36">
        <v>1</v>
      </c>
      <c r="P156" s="36">
        <f t="shared" si="29"/>
        <v>2259</v>
      </c>
      <c r="Q156" s="62">
        <f t="shared" si="30"/>
        <v>0.8939337026950888</v>
      </c>
      <c r="R156" s="62">
        <f t="shared" si="31"/>
        <v>0.8704903928878692</v>
      </c>
      <c r="S156" s="62" t="str">
        <f t="shared" si="32"/>
        <v>-</v>
      </c>
      <c r="T156" s="62">
        <f t="shared" si="33"/>
        <v>0.9997411338338079</v>
      </c>
      <c r="U156" s="36">
        <v>4752</v>
      </c>
      <c r="V156" s="36">
        <v>0</v>
      </c>
      <c r="W156" s="36">
        <v>0</v>
      </c>
      <c r="X156" s="36">
        <f t="shared" si="34"/>
        <v>4752</v>
      </c>
      <c r="Y156" s="36">
        <v>1622</v>
      </c>
      <c r="Z156" s="36">
        <f t="shared" si="35"/>
        <v>6374</v>
      </c>
      <c r="AA156" s="36">
        <v>823</v>
      </c>
      <c r="AB156" s="36">
        <v>0</v>
      </c>
      <c r="AC156" s="10" t="str">
        <f>VLOOKUP(B156,'STP Mapping'!$A$4:$D$303,4,FALSE)</f>
        <v>West Yorkshire</v>
      </c>
      <c r="AD156" s="3"/>
    </row>
    <row r="157" spans="2:30" ht="12.75">
      <c r="B157" s="74" t="s">
        <v>52</v>
      </c>
      <c r="C157" s="74" t="s">
        <v>967</v>
      </c>
      <c r="D157" s="35" t="s">
        <v>437</v>
      </c>
      <c r="E157" s="36">
        <v>10698</v>
      </c>
      <c r="F157" s="36">
        <v>0</v>
      </c>
      <c r="G157" s="36">
        <v>1367</v>
      </c>
      <c r="H157" s="36">
        <f t="shared" si="24"/>
        <v>12065</v>
      </c>
      <c r="I157" s="36">
        <f t="shared" si="25"/>
        <v>7260</v>
      </c>
      <c r="J157" s="36">
        <f t="shared" si="26"/>
        <v>0</v>
      </c>
      <c r="K157" s="36">
        <f t="shared" si="27"/>
        <v>1347</v>
      </c>
      <c r="L157" s="36">
        <f t="shared" si="28"/>
        <v>8607</v>
      </c>
      <c r="M157" s="36">
        <v>3438</v>
      </c>
      <c r="N157" s="36">
        <v>0</v>
      </c>
      <c r="O157" s="36">
        <v>20</v>
      </c>
      <c r="P157" s="36">
        <f t="shared" si="29"/>
        <v>3458</v>
      </c>
      <c r="Q157" s="62">
        <f t="shared" si="30"/>
        <v>0.7133858267716535</v>
      </c>
      <c r="R157" s="62">
        <f t="shared" si="31"/>
        <v>0.6786315199102636</v>
      </c>
      <c r="S157" s="62" t="str">
        <f t="shared" si="32"/>
        <v>-</v>
      </c>
      <c r="T157" s="62">
        <f t="shared" si="33"/>
        <v>0.9853694220921726</v>
      </c>
      <c r="U157" s="36">
        <v>2854</v>
      </c>
      <c r="V157" s="36">
        <v>0</v>
      </c>
      <c r="W157" s="36">
        <v>115</v>
      </c>
      <c r="X157" s="36">
        <f t="shared" si="34"/>
        <v>2969</v>
      </c>
      <c r="Y157" s="36">
        <v>1848</v>
      </c>
      <c r="Z157" s="36">
        <f t="shared" si="35"/>
        <v>4817</v>
      </c>
      <c r="AA157" s="36">
        <v>313</v>
      </c>
      <c r="AB157" s="36">
        <v>0</v>
      </c>
      <c r="AC157" s="10" t="str">
        <f>VLOOKUP(B157,'STP Mapping'!$A$4:$D$303,4,FALSE)</f>
        <v>West Yorkshire</v>
      </c>
      <c r="AD157" s="3"/>
    </row>
    <row r="158" spans="2:30" ht="12.75">
      <c r="B158" s="74" t="s">
        <v>194</v>
      </c>
      <c r="C158" s="74" t="s">
        <v>967</v>
      </c>
      <c r="D158" s="35" t="s">
        <v>432</v>
      </c>
      <c r="E158" s="36">
        <v>6565</v>
      </c>
      <c r="F158" s="36">
        <v>0</v>
      </c>
      <c r="G158" s="36">
        <v>12262</v>
      </c>
      <c r="H158" s="36">
        <f t="shared" si="24"/>
        <v>18827</v>
      </c>
      <c r="I158" s="36">
        <f t="shared" si="25"/>
        <v>4521</v>
      </c>
      <c r="J158" s="36">
        <f t="shared" si="26"/>
        <v>0</v>
      </c>
      <c r="K158" s="36">
        <f t="shared" si="27"/>
        <v>12231</v>
      </c>
      <c r="L158" s="36">
        <f t="shared" si="28"/>
        <v>16752</v>
      </c>
      <c r="M158" s="36">
        <v>2044</v>
      </c>
      <c r="N158" s="36">
        <v>0</v>
      </c>
      <c r="O158" s="36">
        <v>31</v>
      </c>
      <c r="P158" s="36">
        <f t="shared" si="29"/>
        <v>2075</v>
      </c>
      <c r="Q158" s="62">
        <f t="shared" si="30"/>
        <v>0.8897859457162586</v>
      </c>
      <c r="R158" s="62">
        <f t="shared" si="31"/>
        <v>0.6886519421172886</v>
      </c>
      <c r="S158" s="62" t="str">
        <f t="shared" si="32"/>
        <v>-</v>
      </c>
      <c r="T158" s="62">
        <f t="shared" si="33"/>
        <v>0.9974718642961996</v>
      </c>
      <c r="U158" s="36">
        <v>2524</v>
      </c>
      <c r="V158" s="36">
        <v>0</v>
      </c>
      <c r="W158" s="36">
        <v>0</v>
      </c>
      <c r="X158" s="36">
        <f t="shared" si="34"/>
        <v>2524</v>
      </c>
      <c r="Y158" s="36">
        <v>898</v>
      </c>
      <c r="Z158" s="36">
        <f t="shared" si="35"/>
        <v>3422</v>
      </c>
      <c r="AA158" s="36">
        <v>871</v>
      </c>
      <c r="AB158" s="36">
        <v>15</v>
      </c>
      <c r="AC158" s="10" t="str">
        <f>VLOOKUP(B158,'STP Mapping'!$A$4:$D$303,4,FALSE)</f>
        <v>Lancashire and South Cumbria</v>
      </c>
      <c r="AD158" s="3"/>
    </row>
    <row r="159" spans="2:30" ht="12.75">
      <c r="B159" s="74" t="s">
        <v>288</v>
      </c>
      <c r="C159" s="74" t="s">
        <v>967</v>
      </c>
      <c r="D159" s="35" t="s">
        <v>289</v>
      </c>
      <c r="E159" s="36">
        <v>0</v>
      </c>
      <c r="F159" s="36">
        <v>0</v>
      </c>
      <c r="G159" s="36">
        <v>886</v>
      </c>
      <c r="H159" s="36">
        <f t="shared" si="24"/>
        <v>886</v>
      </c>
      <c r="I159" s="36">
        <f t="shared" si="25"/>
        <v>0</v>
      </c>
      <c r="J159" s="36">
        <f t="shared" si="26"/>
        <v>0</v>
      </c>
      <c r="K159" s="36">
        <f t="shared" si="27"/>
        <v>879</v>
      </c>
      <c r="L159" s="36">
        <f t="shared" si="28"/>
        <v>879</v>
      </c>
      <c r="M159" s="36">
        <v>0</v>
      </c>
      <c r="N159" s="36">
        <v>0</v>
      </c>
      <c r="O159" s="36">
        <v>7</v>
      </c>
      <c r="P159" s="36">
        <f t="shared" si="29"/>
        <v>7</v>
      </c>
      <c r="Q159" s="62">
        <f t="shared" si="30"/>
        <v>0.9920993227990971</v>
      </c>
      <c r="R159" s="62" t="str">
        <f t="shared" si="31"/>
        <v>-</v>
      </c>
      <c r="S159" s="62" t="str">
        <f t="shared" si="32"/>
        <v>-</v>
      </c>
      <c r="T159" s="62">
        <f t="shared" si="33"/>
        <v>0.9920993227990971</v>
      </c>
      <c r="U159" s="36">
        <v>0</v>
      </c>
      <c r="V159" s="36">
        <v>0</v>
      </c>
      <c r="W159" s="36">
        <v>0</v>
      </c>
      <c r="X159" s="36">
        <f t="shared" si="34"/>
        <v>0</v>
      </c>
      <c r="Y159" s="36">
        <v>0</v>
      </c>
      <c r="Z159" s="36">
        <f t="shared" si="35"/>
        <v>0</v>
      </c>
      <c r="AA159" s="36">
        <v>0</v>
      </c>
      <c r="AB159" s="36">
        <v>0</v>
      </c>
      <c r="AC159" s="10" t="str">
        <f>VLOOKUP(B159,'STP Mapping'!$A$4:$D$303,4,FALSE)</f>
        <v>Lancashire and South Cumbria</v>
      </c>
      <c r="AD159" s="3"/>
    </row>
    <row r="160" spans="2:30" ht="12.75">
      <c r="B160" s="74" t="s">
        <v>121</v>
      </c>
      <c r="C160" s="74" t="s">
        <v>967</v>
      </c>
      <c r="D160" s="35" t="s">
        <v>440</v>
      </c>
      <c r="E160" s="36">
        <v>8865</v>
      </c>
      <c r="F160" s="36">
        <v>2172</v>
      </c>
      <c r="G160" s="36">
        <v>3199</v>
      </c>
      <c r="H160" s="36">
        <f t="shared" si="24"/>
        <v>14236</v>
      </c>
      <c r="I160" s="36">
        <f t="shared" si="25"/>
        <v>6884</v>
      </c>
      <c r="J160" s="36">
        <f t="shared" si="26"/>
        <v>2085</v>
      </c>
      <c r="K160" s="36">
        <f t="shared" si="27"/>
        <v>3178</v>
      </c>
      <c r="L160" s="36">
        <f t="shared" si="28"/>
        <v>12147</v>
      </c>
      <c r="M160" s="36">
        <v>1981</v>
      </c>
      <c r="N160" s="36">
        <v>87</v>
      </c>
      <c r="O160" s="36">
        <v>21</v>
      </c>
      <c r="P160" s="36">
        <f t="shared" si="29"/>
        <v>2089</v>
      </c>
      <c r="Q160" s="62">
        <f t="shared" si="30"/>
        <v>0.8532593425119416</v>
      </c>
      <c r="R160" s="62">
        <f t="shared" si="31"/>
        <v>0.776536943034405</v>
      </c>
      <c r="S160" s="62">
        <f t="shared" si="32"/>
        <v>0.9599447513812155</v>
      </c>
      <c r="T160" s="62">
        <f t="shared" si="33"/>
        <v>0.9934354485776805</v>
      </c>
      <c r="U160" s="36">
        <v>2993</v>
      </c>
      <c r="V160" s="36">
        <v>26</v>
      </c>
      <c r="W160" s="36">
        <v>0</v>
      </c>
      <c r="X160" s="36">
        <f t="shared" si="34"/>
        <v>3019</v>
      </c>
      <c r="Y160" s="36">
        <v>747</v>
      </c>
      <c r="Z160" s="36">
        <f t="shared" si="35"/>
        <v>3766</v>
      </c>
      <c r="AA160" s="36">
        <v>234</v>
      </c>
      <c r="AB160" s="36">
        <v>0</v>
      </c>
      <c r="AC160" s="10" t="str">
        <f>VLOOKUP(B160,'STP Mapping'!$A$4:$D$303,4,FALSE)</f>
        <v>Cumbria and North East</v>
      </c>
      <c r="AD160" s="3"/>
    </row>
    <row r="161" spans="2:30" ht="12.75">
      <c r="B161" s="74" t="s">
        <v>111</v>
      </c>
      <c r="C161" s="74" t="s">
        <v>967</v>
      </c>
      <c r="D161" s="35" t="s">
        <v>477</v>
      </c>
      <c r="E161" s="36">
        <v>12824</v>
      </c>
      <c r="F161" s="36">
        <v>0</v>
      </c>
      <c r="G161" s="36">
        <v>0</v>
      </c>
      <c r="H161" s="36">
        <f t="shared" si="24"/>
        <v>12824</v>
      </c>
      <c r="I161" s="36">
        <f t="shared" si="25"/>
        <v>10534</v>
      </c>
      <c r="J161" s="36">
        <f t="shared" si="26"/>
        <v>0</v>
      </c>
      <c r="K161" s="36">
        <f t="shared" si="27"/>
        <v>0</v>
      </c>
      <c r="L161" s="36">
        <f t="shared" si="28"/>
        <v>10534</v>
      </c>
      <c r="M161" s="36">
        <v>2290</v>
      </c>
      <c r="N161" s="36">
        <v>0</v>
      </c>
      <c r="O161" s="36">
        <v>0</v>
      </c>
      <c r="P161" s="36">
        <f t="shared" si="29"/>
        <v>2290</v>
      </c>
      <c r="Q161" s="62">
        <f t="shared" si="30"/>
        <v>0.8214285714285714</v>
      </c>
      <c r="R161" s="62">
        <f t="shared" si="31"/>
        <v>0.8214285714285714</v>
      </c>
      <c r="S161" s="62" t="str">
        <f t="shared" si="32"/>
        <v>-</v>
      </c>
      <c r="T161" s="62" t="str">
        <f t="shared" si="33"/>
        <v>-</v>
      </c>
      <c r="U161" s="36">
        <v>3065</v>
      </c>
      <c r="V161" s="36">
        <v>0</v>
      </c>
      <c r="W161" s="36">
        <v>0</v>
      </c>
      <c r="X161" s="36">
        <f t="shared" si="34"/>
        <v>3065</v>
      </c>
      <c r="Y161" s="36">
        <v>508</v>
      </c>
      <c r="Z161" s="36">
        <f t="shared" si="35"/>
        <v>3573</v>
      </c>
      <c r="AA161" s="36">
        <v>385</v>
      </c>
      <c r="AB161" s="36">
        <v>0</v>
      </c>
      <c r="AC161" s="10" t="str">
        <f>VLOOKUP(B161,'STP Mapping'!$A$4:$D$303,4,FALSE)</f>
        <v>Humber, Coast and Vale</v>
      </c>
      <c r="AD161" s="3"/>
    </row>
    <row r="162" spans="2:30" ht="12.75">
      <c r="B162" s="74" t="s">
        <v>165</v>
      </c>
      <c r="C162" s="74" t="s">
        <v>967</v>
      </c>
      <c r="D162" s="75" t="s">
        <v>491</v>
      </c>
      <c r="E162" s="36">
        <v>11020</v>
      </c>
      <c r="F162" s="36">
        <v>0</v>
      </c>
      <c r="G162" s="36">
        <v>2314</v>
      </c>
      <c r="H162" s="36">
        <f t="shared" si="24"/>
        <v>13334</v>
      </c>
      <c r="I162" s="36">
        <f t="shared" si="25"/>
        <v>10481</v>
      </c>
      <c r="J162" s="36">
        <f t="shared" si="26"/>
        <v>0</v>
      </c>
      <c r="K162" s="36">
        <f t="shared" si="27"/>
        <v>2314</v>
      </c>
      <c r="L162" s="36">
        <f t="shared" si="28"/>
        <v>12795</v>
      </c>
      <c r="M162" s="36">
        <v>539</v>
      </c>
      <c r="N162" s="36">
        <v>0</v>
      </c>
      <c r="O162" s="36">
        <v>0</v>
      </c>
      <c r="P162" s="36">
        <f t="shared" si="29"/>
        <v>539</v>
      </c>
      <c r="Q162" s="62">
        <f t="shared" si="30"/>
        <v>0.9595770211489425</v>
      </c>
      <c r="R162" s="62">
        <f t="shared" si="31"/>
        <v>0.9510889292196008</v>
      </c>
      <c r="S162" s="62" t="str">
        <f t="shared" si="32"/>
        <v>-</v>
      </c>
      <c r="T162" s="62">
        <f t="shared" si="33"/>
        <v>1</v>
      </c>
      <c r="U162" s="36">
        <v>2283</v>
      </c>
      <c r="V162" s="36">
        <v>0</v>
      </c>
      <c r="W162" s="36">
        <v>26</v>
      </c>
      <c r="X162" s="36">
        <f t="shared" si="34"/>
        <v>2309</v>
      </c>
      <c r="Y162" s="36">
        <v>2428</v>
      </c>
      <c r="Z162" s="36">
        <f t="shared" si="35"/>
        <v>4737</v>
      </c>
      <c r="AA162" s="36">
        <v>211</v>
      </c>
      <c r="AB162" s="36">
        <v>0</v>
      </c>
      <c r="AC162" s="10" t="str">
        <f>VLOOKUP(B162,'STP Mapping'!$A$4:$D$303,4,FALSE)</f>
        <v>Cumbria and North East</v>
      </c>
      <c r="AD162" s="3"/>
    </row>
    <row r="163" spans="2:30" ht="12.75">
      <c r="B163" s="74" t="s">
        <v>88</v>
      </c>
      <c r="C163" s="74" t="s">
        <v>967</v>
      </c>
      <c r="D163" s="35" t="s">
        <v>534</v>
      </c>
      <c r="E163" s="36">
        <v>0</v>
      </c>
      <c r="F163" s="36">
        <v>1213</v>
      </c>
      <c r="G163" s="36">
        <v>0</v>
      </c>
      <c r="H163" s="36">
        <f t="shared" si="24"/>
        <v>1213</v>
      </c>
      <c r="I163" s="36">
        <f t="shared" si="25"/>
        <v>0</v>
      </c>
      <c r="J163" s="36">
        <f t="shared" si="26"/>
        <v>1144</v>
      </c>
      <c r="K163" s="36">
        <f t="shared" si="27"/>
        <v>0</v>
      </c>
      <c r="L163" s="36">
        <f t="shared" si="28"/>
        <v>1144</v>
      </c>
      <c r="M163" s="36">
        <v>0</v>
      </c>
      <c r="N163" s="36">
        <v>69</v>
      </c>
      <c r="O163" s="36">
        <v>0</v>
      </c>
      <c r="P163" s="36">
        <f t="shared" si="29"/>
        <v>69</v>
      </c>
      <c r="Q163" s="62">
        <f t="shared" si="30"/>
        <v>0.9431162407254741</v>
      </c>
      <c r="R163" s="62" t="str">
        <f t="shared" si="31"/>
        <v>-</v>
      </c>
      <c r="S163" s="62">
        <f t="shared" si="32"/>
        <v>0.9431162407254741</v>
      </c>
      <c r="T163" s="62" t="str">
        <f t="shared" si="33"/>
        <v>-</v>
      </c>
      <c r="U163" s="36">
        <v>0</v>
      </c>
      <c r="V163" s="36">
        <v>97</v>
      </c>
      <c r="W163" s="36">
        <v>0</v>
      </c>
      <c r="X163" s="36">
        <f t="shared" si="34"/>
        <v>97</v>
      </c>
      <c r="Y163" s="36">
        <v>24</v>
      </c>
      <c r="Z163" s="36">
        <f t="shared" si="35"/>
        <v>121</v>
      </c>
      <c r="AA163" s="36">
        <v>0</v>
      </c>
      <c r="AB163" s="36">
        <v>0</v>
      </c>
      <c r="AC163" s="10" t="str">
        <f>VLOOKUP(B163,'STP Mapping'!$A$4:$D$303,4,FALSE)</f>
        <v>Cheshire and Merseyside</v>
      </c>
      <c r="AD163" s="3"/>
    </row>
    <row r="164" spans="2:30" ht="12.75">
      <c r="B164" s="74" t="s">
        <v>72</v>
      </c>
      <c r="C164" s="74" t="s">
        <v>967</v>
      </c>
      <c r="D164" s="35" t="s">
        <v>409</v>
      </c>
      <c r="E164" s="36">
        <v>10509</v>
      </c>
      <c r="F164" s="36">
        <v>0</v>
      </c>
      <c r="G164" s="36">
        <v>6980</v>
      </c>
      <c r="H164" s="36">
        <f t="shared" si="24"/>
        <v>17489</v>
      </c>
      <c r="I164" s="36">
        <f t="shared" si="25"/>
        <v>7752</v>
      </c>
      <c r="J164" s="36">
        <f t="shared" si="26"/>
        <v>0</v>
      </c>
      <c r="K164" s="36">
        <f t="shared" si="27"/>
        <v>6946</v>
      </c>
      <c r="L164" s="36">
        <f t="shared" si="28"/>
        <v>14698</v>
      </c>
      <c r="M164" s="36">
        <v>2757</v>
      </c>
      <c r="N164" s="36">
        <v>0</v>
      </c>
      <c r="O164" s="36">
        <v>34</v>
      </c>
      <c r="P164" s="36">
        <f t="shared" si="29"/>
        <v>2791</v>
      </c>
      <c r="Q164" s="62">
        <f t="shared" si="30"/>
        <v>0.8404139744982561</v>
      </c>
      <c r="R164" s="62">
        <f t="shared" si="31"/>
        <v>0.7376534399086497</v>
      </c>
      <c r="S164" s="62" t="str">
        <f t="shared" si="32"/>
        <v>-</v>
      </c>
      <c r="T164" s="62">
        <f t="shared" si="33"/>
        <v>0.9951289398280803</v>
      </c>
      <c r="U164" s="36">
        <v>3800</v>
      </c>
      <c r="V164" s="36">
        <v>0</v>
      </c>
      <c r="W164" s="36">
        <v>0</v>
      </c>
      <c r="X164" s="36">
        <f t="shared" si="34"/>
        <v>3800</v>
      </c>
      <c r="Y164" s="36">
        <v>1647</v>
      </c>
      <c r="Z164" s="36">
        <f t="shared" si="35"/>
        <v>5447</v>
      </c>
      <c r="AA164" s="36">
        <v>553</v>
      </c>
      <c r="AB164" s="36">
        <v>28</v>
      </c>
      <c r="AC164" s="10" t="str">
        <f>VLOOKUP(B164,'STP Mapping'!$A$4:$D$303,4,FALSE)</f>
        <v>Humber, Coast and Vale</v>
      </c>
      <c r="AD164" s="3"/>
    </row>
    <row r="165" spans="2:30" ht="12.75">
      <c r="B165" s="74" t="s">
        <v>190</v>
      </c>
      <c r="C165" s="74" t="s">
        <v>967</v>
      </c>
      <c r="D165" s="35" t="s">
        <v>470</v>
      </c>
      <c r="E165" s="36">
        <v>17989</v>
      </c>
      <c r="F165" s="36">
        <v>0</v>
      </c>
      <c r="G165" s="36">
        <v>4023</v>
      </c>
      <c r="H165" s="36">
        <f t="shared" si="24"/>
        <v>22012</v>
      </c>
      <c r="I165" s="36">
        <f t="shared" si="25"/>
        <v>15415</v>
      </c>
      <c r="J165" s="36">
        <f t="shared" si="26"/>
        <v>0</v>
      </c>
      <c r="K165" s="36">
        <f t="shared" si="27"/>
        <v>4007</v>
      </c>
      <c r="L165" s="36">
        <f t="shared" si="28"/>
        <v>19422</v>
      </c>
      <c r="M165" s="36">
        <v>2574</v>
      </c>
      <c r="N165" s="36">
        <v>0</v>
      </c>
      <c r="O165" s="36">
        <v>16</v>
      </c>
      <c r="P165" s="36">
        <f t="shared" si="29"/>
        <v>2590</v>
      </c>
      <c r="Q165" s="62">
        <f t="shared" si="30"/>
        <v>0.8823369071415591</v>
      </c>
      <c r="R165" s="62">
        <f t="shared" si="31"/>
        <v>0.8569125576741342</v>
      </c>
      <c r="S165" s="62" t="str">
        <f t="shared" si="32"/>
        <v>-</v>
      </c>
      <c r="T165" s="62">
        <f t="shared" si="33"/>
        <v>0.99602286850609</v>
      </c>
      <c r="U165" s="36">
        <v>4090</v>
      </c>
      <c r="V165" s="36">
        <v>0</v>
      </c>
      <c r="W165" s="36">
        <v>143</v>
      </c>
      <c r="X165" s="36">
        <f t="shared" si="34"/>
        <v>4233</v>
      </c>
      <c r="Y165" s="36">
        <v>1214</v>
      </c>
      <c r="Z165" s="36">
        <f t="shared" si="35"/>
        <v>5447</v>
      </c>
      <c r="AA165" s="36">
        <v>658</v>
      </c>
      <c r="AB165" s="36">
        <v>0</v>
      </c>
      <c r="AC165" s="10" t="str">
        <f>VLOOKUP(B165,'STP Mapping'!$A$4:$D$303,4,FALSE)</f>
        <v>West Yorkshire</v>
      </c>
      <c r="AD165" s="3"/>
    </row>
    <row r="166" spans="2:30" ht="12.75">
      <c r="B166" s="74" t="s">
        <v>172</v>
      </c>
      <c r="C166" s="74" t="s">
        <v>967</v>
      </c>
      <c r="D166" s="35" t="s">
        <v>474</v>
      </c>
      <c r="E166" s="36">
        <v>3784</v>
      </c>
      <c r="F166" s="36">
        <v>0</v>
      </c>
      <c r="G166" s="36">
        <v>11138</v>
      </c>
      <c r="H166" s="36">
        <f t="shared" si="24"/>
        <v>14922</v>
      </c>
      <c r="I166" s="36">
        <f t="shared" si="25"/>
        <v>3465</v>
      </c>
      <c r="J166" s="36">
        <f t="shared" si="26"/>
        <v>0</v>
      </c>
      <c r="K166" s="36">
        <f t="shared" si="27"/>
        <v>11124</v>
      </c>
      <c r="L166" s="36">
        <f t="shared" si="28"/>
        <v>14589</v>
      </c>
      <c r="M166" s="36">
        <v>319</v>
      </c>
      <c r="N166" s="36">
        <v>0</v>
      </c>
      <c r="O166" s="36">
        <v>14</v>
      </c>
      <c r="P166" s="36">
        <f t="shared" si="29"/>
        <v>333</v>
      </c>
      <c r="Q166" s="62">
        <f t="shared" si="30"/>
        <v>0.9776839565741857</v>
      </c>
      <c r="R166" s="62">
        <f t="shared" si="31"/>
        <v>0.9156976744186046</v>
      </c>
      <c r="S166" s="62" t="str">
        <f t="shared" si="32"/>
        <v>-</v>
      </c>
      <c r="T166" s="62">
        <f t="shared" si="33"/>
        <v>0.9987430418387502</v>
      </c>
      <c r="U166" s="36">
        <v>1608</v>
      </c>
      <c r="V166" s="36">
        <v>0</v>
      </c>
      <c r="W166" s="36">
        <v>644</v>
      </c>
      <c r="X166" s="36">
        <f t="shared" si="34"/>
        <v>2252</v>
      </c>
      <c r="Y166" s="36">
        <v>2101</v>
      </c>
      <c r="Z166" s="36">
        <f t="shared" si="35"/>
        <v>4353</v>
      </c>
      <c r="AA166" s="36">
        <v>24</v>
      </c>
      <c r="AB166" s="36">
        <v>0</v>
      </c>
      <c r="AC166" s="10" t="str">
        <f>VLOOKUP(B166,'STP Mapping'!$A$4:$D$303,4,FALSE)</f>
        <v>Cumbria and North East</v>
      </c>
      <c r="AD166" s="3"/>
    </row>
    <row r="167" spans="2:30" ht="12.75">
      <c r="B167" s="74" t="s">
        <v>139</v>
      </c>
      <c r="C167" s="74" t="s">
        <v>967</v>
      </c>
      <c r="D167" s="35" t="s">
        <v>446</v>
      </c>
      <c r="E167" s="36">
        <v>12391</v>
      </c>
      <c r="F167" s="36">
        <v>0</v>
      </c>
      <c r="G167" s="36">
        <v>2676</v>
      </c>
      <c r="H167" s="36">
        <f t="shared" si="24"/>
        <v>15067</v>
      </c>
      <c r="I167" s="36">
        <f t="shared" si="25"/>
        <v>11359</v>
      </c>
      <c r="J167" s="36">
        <f t="shared" si="26"/>
        <v>0</v>
      </c>
      <c r="K167" s="36">
        <f t="shared" si="27"/>
        <v>2674</v>
      </c>
      <c r="L167" s="36">
        <f t="shared" si="28"/>
        <v>14033</v>
      </c>
      <c r="M167" s="36">
        <v>1032</v>
      </c>
      <c r="N167" s="36">
        <v>0</v>
      </c>
      <c r="O167" s="36">
        <v>2</v>
      </c>
      <c r="P167" s="36">
        <f t="shared" si="29"/>
        <v>1034</v>
      </c>
      <c r="Q167" s="62">
        <f t="shared" si="30"/>
        <v>0.9313731997079711</v>
      </c>
      <c r="R167" s="62">
        <f t="shared" si="31"/>
        <v>0.9167137438463401</v>
      </c>
      <c r="S167" s="62" t="str">
        <f t="shared" si="32"/>
        <v>-</v>
      </c>
      <c r="T167" s="62">
        <f t="shared" si="33"/>
        <v>0.9992526158445441</v>
      </c>
      <c r="U167" s="36">
        <v>3392</v>
      </c>
      <c r="V167" s="36">
        <v>0</v>
      </c>
      <c r="W167" s="36">
        <v>414</v>
      </c>
      <c r="X167" s="36">
        <f t="shared" si="34"/>
        <v>3806</v>
      </c>
      <c r="Y167" s="36">
        <v>1063</v>
      </c>
      <c r="Z167" s="36">
        <f t="shared" si="35"/>
        <v>4869</v>
      </c>
      <c r="AA167" s="36">
        <v>217</v>
      </c>
      <c r="AB167" s="36">
        <v>0</v>
      </c>
      <c r="AC167" s="10" t="str">
        <f>VLOOKUP(B167,'STP Mapping'!$A$4:$D$303,4,FALSE)</f>
        <v>South Yorkshire and Bassetlaw</v>
      </c>
      <c r="AD167" s="3"/>
    </row>
    <row r="168" spans="2:30" ht="12.75">
      <c r="B168" s="74" t="s">
        <v>133</v>
      </c>
      <c r="C168" s="74" t="s">
        <v>967</v>
      </c>
      <c r="D168" s="35" t="s">
        <v>454</v>
      </c>
      <c r="E168" s="36">
        <v>8002</v>
      </c>
      <c r="F168" s="36">
        <v>0</v>
      </c>
      <c r="G168" s="36">
        <v>1432</v>
      </c>
      <c r="H168" s="36">
        <f t="shared" si="24"/>
        <v>9434</v>
      </c>
      <c r="I168" s="36">
        <f t="shared" si="25"/>
        <v>6757</v>
      </c>
      <c r="J168" s="36">
        <f t="shared" si="26"/>
        <v>0</v>
      </c>
      <c r="K168" s="36">
        <f t="shared" si="27"/>
        <v>1431</v>
      </c>
      <c r="L168" s="36">
        <f t="shared" si="28"/>
        <v>8188</v>
      </c>
      <c r="M168" s="36">
        <v>1245</v>
      </c>
      <c r="N168" s="36">
        <v>0</v>
      </c>
      <c r="O168" s="36">
        <v>1</v>
      </c>
      <c r="P168" s="36">
        <f t="shared" si="29"/>
        <v>1246</v>
      </c>
      <c r="Q168" s="62">
        <f t="shared" si="30"/>
        <v>0.8679245283018868</v>
      </c>
      <c r="R168" s="62">
        <f t="shared" si="31"/>
        <v>0.8444138965258685</v>
      </c>
      <c r="S168" s="62" t="str">
        <f t="shared" si="32"/>
        <v>-</v>
      </c>
      <c r="T168" s="62">
        <f t="shared" si="33"/>
        <v>0.9993016759776536</v>
      </c>
      <c r="U168" s="36">
        <v>2148</v>
      </c>
      <c r="V168" s="36">
        <v>0</v>
      </c>
      <c r="W168" s="36">
        <v>0</v>
      </c>
      <c r="X168" s="36">
        <f t="shared" si="34"/>
        <v>2148</v>
      </c>
      <c r="Y168" s="36">
        <v>801</v>
      </c>
      <c r="Z168" s="36">
        <f t="shared" si="35"/>
        <v>2949</v>
      </c>
      <c r="AA168" s="36">
        <v>366</v>
      </c>
      <c r="AB168" s="36">
        <v>0</v>
      </c>
      <c r="AC168" s="10" t="str">
        <f>VLOOKUP(B168,'STP Mapping'!$A$4:$D$303,4,FALSE)</f>
        <v>Cumbria and North East</v>
      </c>
      <c r="AD168" s="3"/>
    </row>
    <row r="169" spans="2:30" ht="12.75">
      <c r="B169" s="74" t="s">
        <v>196</v>
      </c>
      <c r="C169" s="74" t="s">
        <v>967</v>
      </c>
      <c r="D169" s="35" t="s">
        <v>443</v>
      </c>
      <c r="E169" s="36">
        <v>12487</v>
      </c>
      <c r="F169" s="36">
        <v>0</v>
      </c>
      <c r="G169" s="36">
        <v>6352</v>
      </c>
      <c r="H169" s="36">
        <f t="shared" si="24"/>
        <v>18839</v>
      </c>
      <c r="I169" s="36">
        <f t="shared" si="25"/>
        <v>10724</v>
      </c>
      <c r="J169" s="36">
        <f t="shared" si="26"/>
        <v>0</v>
      </c>
      <c r="K169" s="36">
        <f t="shared" si="27"/>
        <v>6352</v>
      </c>
      <c r="L169" s="36">
        <f t="shared" si="28"/>
        <v>17076</v>
      </c>
      <c r="M169" s="36">
        <v>1763</v>
      </c>
      <c r="N169" s="36">
        <v>0</v>
      </c>
      <c r="O169" s="36">
        <v>0</v>
      </c>
      <c r="P169" s="36">
        <f t="shared" si="29"/>
        <v>1763</v>
      </c>
      <c r="Q169" s="62">
        <f t="shared" si="30"/>
        <v>0.9064175380858857</v>
      </c>
      <c r="R169" s="62">
        <f t="shared" si="31"/>
        <v>0.85881316569232</v>
      </c>
      <c r="S169" s="62" t="str">
        <f t="shared" si="32"/>
        <v>-</v>
      </c>
      <c r="T169" s="62">
        <f t="shared" si="33"/>
        <v>1</v>
      </c>
      <c r="U169" s="36">
        <v>3923</v>
      </c>
      <c r="V169" s="36">
        <v>0</v>
      </c>
      <c r="W169" s="36">
        <v>0</v>
      </c>
      <c r="X169" s="36">
        <f t="shared" si="34"/>
        <v>3923</v>
      </c>
      <c r="Y169" s="36">
        <v>1626</v>
      </c>
      <c r="Z169" s="36">
        <f t="shared" si="35"/>
        <v>5549</v>
      </c>
      <c r="AA169" s="36">
        <v>678</v>
      </c>
      <c r="AB169" s="36">
        <v>0</v>
      </c>
      <c r="AC169" s="10" t="str">
        <f>VLOOKUP(B169,'STP Mapping'!$A$4:$D$303,4,FALSE)</f>
        <v>Cumbria and North East</v>
      </c>
      <c r="AD169" s="3"/>
    </row>
    <row r="170" spans="2:30" ht="12.75">
      <c r="B170" s="74" t="s">
        <v>185</v>
      </c>
      <c r="C170" s="74" t="s">
        <v>967</v>
      </c>
      <c r="D170" s="35" t="s">
        <v>508</v>
      </c>
      <c r="E170" s="36">
        <v>6785</v>
      </c>
      <c r="F170" s="36">
        <v>0</v>
      </c>
      <c r="G170" s="36">
        <v>2798</v>
      </c>
      <c r="H170" s="36">
        <f t="shared" si="24"/>
        <v>9583</v>
      </c>
      <c r="I170" s="36">
        <f t="shared" si="25"/>
        <v>4885</v>
      </c>
      <c r="J170" s="36">
        <f t="shared" si="26"/>
        <v>0</v>
      </c>
      <c r="K170" s="36">
        <f t="shared" si="27"/>
        <v>2720</v>
      </c>
      <c r="L170" s="36">
        <f t="shared" si="28"/>
        <v>7605</v>
      </c>
      <c r="M170" s="36">
        <v>1900</v>
      </c>
      <c r="N170" s="36">
        <v>0</v>
      </c>
      <c r="O170" s="36">
        <v>78</v>
      </c>
      <c r="P170" s="36">
        <f t="shared" si="29"/>
        <v>1978</v>
      </c>
      <c r="Q170" s="62">
        <f t="shared" si="30"/>
        <v>0.7935928206198476</v>
      </c>
      <c r="R170" s="62">
        <f t="shared" si="31"/>
        <v>0.7199705232129698</v>
      </c>
      <c r="S170" s="62" t="str">
        <f t="shared" si="32"/>
        <v>-</v>
      </c>
      <c r="T170" s="62">
        <f t="shared" si="33"/>
        <v>0.9721229449606862</v>
      </c>
      <c r="U170" s="36">
        <v>2618</v>
      </c>
      <c r="V170" s="36">
        <v>0</v>
      </c>
      <c r="W170" s="36">
        <v>0</v>
      </c>
      <c r="X170" s="36">
        <f t="shared" si="34"/>
        <v>2618</v>
      </c>
      <c r="Y170" s="36">
        <v>405</v>
      </c>
      <c r="Z170" s="36">
        <f t="shared" si="35"/>
        <v>3023</v>
      </c>
      <c r="AA170" s="36">
        <v>1041</v>
      </c>
      <c r="AB170" s="36">
        <v>0</v>
      </c>
      <c r="AC170" s="10" t="str">
        <f>VLOOKUP(B170,'STP Mapping'!$A$4:$D$303,4,FALSE)</f>
        <v>Cheshire and Merseyside</v>
      </c>
      <c r="AD170" s="3"/>
    </row>
    <row r="171" spans="2:30" ht="12.75">
      <c r="B171" s="74" t="s">
        <v>591</v>
      </c>
      <c r="C171" s="74" t="s">
        <v>967</v>
      </c>
      <c r="D171" s="35" t="s">
        <v>592</v>
      </c>
      <c r="E171" s="36">
        <v>5353</v>
      </c>
      <c r="F171" s="36">
        <v>0</v>
      </c>
      <c r="G171" s="36">
        <v>720</v>
      </c>
      <c r="H171" s="36">
        <f t="shared" si="24"/>
        <v>6073</v>
      </c>
      <c r="I171" s="36">
        <f t="shared" si="25"/>
        <v>4925</v>
      </c>
      <c r="J171" s="36">
        <f t="shared" si="26"/>
        <v>0</v>
      </c>
      <c r="K171" s="36">
        <f t="shared" si="27"/>
        <v>719</v>
      </c>
      <c r="L171" s="36">
        <f t="shared" si="28"/>
        <v>5644</v>
      </c>
      <c r="M171" s="36">
        <v>428</v>
      </c>
      <c r="N171" s="36">
        <v>0</v>
      </c>
      <c r="O171" s="36">
        <v>1</v>
      </c>
      <c r="P171" s="36">
        <f t="shared" si="29"/>
        <v>429</v>
      </c>
      <c r="Q171" s="62">
        <f t="shared" si="30"/>
        <v>0.9293594599044953</v>
      </c>
      <c r="R171" s="62">
        <f t="shared" si="31"/>
        <v>0.9200448346721465</v>
      </c>
      <c r="S171" s="62" t="str">
        <f t="shared" si="32"/>
        <v>-</v>
      </c>
      <c r="T171" s="62">
        <f t="shared" si="33"/>
        <v>0.9986111111111111</v>
      </c>
      <c r="U171" s="36">
        <v>1326</v>
      </c>
      <c r="V171" s="36">
        <v>0</v>
      </c>
      <c r="W171" s="36">
        <v>0</v>
      </c>
      <c r="X171" s="36">
        <f t="shared" si="34"/>
        <v>1326</v>
      </c>
      <c r="Y171" s="36">
        <v>25</v>
      </c>
      <c r="Z171" s="36">
        <f t="shared" si="35"/>
        <v>1351</v>
      </c>
      <c r="AA171" s="36">
        <v>73</v>
      </c>
      <c r="AB171" s="36">
        <v>0</v>
      </c>
      <c r="AC171" s="10" t="str">
        <f>VLOOKUP(B171,'STP Mapping'!$A$4:$D$303,4,FALSE)</f>
        <v>Cumbria and North East</v>
      </c>
      <c r="AD171" s="3"/>
    </row>
    <row r="172" spans="2:30" ht="12.75">
      <c r="B172" s="74" t="s">
        <v>267</v>
      </c>
      <c r="C172" s="74" t="s">
        <v>967</v>
      </c>
      <c r="D172" s="35" t="s">
        <v>490</v>
      </c>
      <c r="E172" s="36">
        <v>9312</v>
      </c>
      <c r="F172" s="36">
        <v>1237</v>
      </c>
      <c r="G172" s="36">
        <v>9013</v>
      </c>
      <c r="H172" s="36">
        <f t="shared" si="24"/>
        <v>19562</v>
      </c>
      <c r="I172" s="36">
        <f t="shared" si="25"/>
        <v>6799</v>
      </c>
      <c r="J172" s="36">
        <f t="shared" si="26"/>
        <v>1237</v>
      </c>
      <c r="K172" s="36">
        <f t="shared" si="27"/>
        <v>9013</v>
      </c>
      <c r="L172" s="36">
        <f t="shared" si="28"/>
        <v>17049</v>
      </c>
      <c r="M172" s="36">
        <v>2513</v>
      </c>
      <c r="N172" s="36">
        <v>0</v>
      </c>
      <c r="O172" s="36">
        <v>0</v>
      </c>
      <c r="P172" s="36">
        <f t="shared" si="29"/>
        <v>2513</v>
      </c>
      <c r="Q172" s="62">
        <f t="shared" si="30"/>
        <v>0.8715366526939986</v>
      </c>
      <c r="R172" s="62">
        <f t="shared" si="31"/>
        <v>0.7301331615120275</v>
      </c>
      <c r="S172" s="62">
        <f t="shared" si="32"/>
        <v>1</v>
      </c>
      <c r="T172" s="62">
        <f t="shared" si="33"/>
        <v>1</v>
      </c>
      <c r="U172" s="36">
        <v>3107</v>
      </c>
      <c r="V172" s="36">
        <v>0</v>
      </c>
      <c r="W172" s="36">
        <v>0</v>
      </c>
      <c r="X172" s="36">
        <f t="shared" si="34"/>
        <v>3107</v>
      </c>
      <c r="Y172" s="36">
        <v>2828</v>
      </c>
      <c r="Z172" s="36">
        <f t="shared" si="35"/>
        <v>5935</v>
      </c>
      <c r="AA172" s="36">
        <v>538</v>
      </c>
      <c r="AB172" s="36">
        <v>0</v>
      </c>
      <c r="AC172" s="10" t="str">
        <f>VLOOKUP(B172,'STP Mapping'!$A$4:$D$303,4,FALSE)</f>
        <v>South Yorkshire and Bassetlaw</v>
      </c>
      <c r="AD172" s="3"/>
    </row>
    <row r="173" spans="2:30" ht="12.75">
      <c r="B173" s="74" t="s">
        <v>167</v>
      </c>
      <c r="C173" s="74" t="s">
        <v>967</v>
      </c>
      <c r="D173" s="35" t="s">
        <v>505</v>
      </c>
      <c r="E173" s="36">
        <v>8038</v>
      </c>
      <c r="F173" s="36">
        <v>86</v>
      </c>
      <c r="G173" s="36">
        <v>1891</v>
      </c>
      <c r="H173" s="36">
        <f t="shared" si="24"/>
        <v>10015</v>
      </c>
      <c r="I173" s="36">
        <f t="shared" si="25"/>
        <v>6200</v>
      </c>
      <c r="J173" s="36">
        <f t="shared" si="26"/>
        <v>86</v>
      </c>
      <c r="K173" s="36">
        <f t="shared" si="27"/>
        <v>1831</v>
      </c>
      <c r="L173" s="36">
        <f t="shared" si="28"/>
        <v>8117</v>
      </c>
      <c r="M173" s="36">
        <v>1838</v>
      </c>
      <c r="N173" s="36">
        <v>0</v>
      </c>
      <c r="O173" s="36">
        <v>60</v>
      </c>
      <c r="P173" s="36">
        <f t="shared" si="29"/>
        <v>1898</v>
      </c>
      <c r="Q173" s="62">
        <f t="shared" si="30"/>
        <v>0.8104842735896156</v>
      </c>
      <c r="R173" s="62">
        <f t="shared" si="31"/>
        <v>0.7713361532719581</v>
      </c>
      <c r="S173" s="62">
        <f t="shared" si="32"/>
        <v>1</v>
      </c>
      <c r="T173" s="62">
        <f t="shared" si="33"/>
        <v>0.9682707562136436</v>
      </c>
      <c r="U173" s="36">
        <v>2224</v>
      </c>
      <c r="V173" s="36">
        <v>0</v>
      </c>
      <c r="W173" s="36">
        <v>66</v>
      </c>
      <c r="X173" s="36">
        <f t="shared" si="34"/>
        <v>2290</v>
      </c>
      <c r="Y173" s="36">
        <v>1079</v>
      </c>
      <c r="Z173" s="36">
        <f t="shared" si="35"/>
        <v>3369</v>
      </c>
      <c r="AA173" s="36">
        <v>301</v>
      </c>
      <c r="AB173" s="36">
        <v>22</v>
      </c>
      <c r="AC173" s="10" t="str">
        <f>VLOOKUP(B173,'STP Mapping'!$A$4:$D$303,4,FALSE)</f>
        <v>Lancashire and South Cumbria</v>
      </c>
      <c r="AD173" s="3"/>
    </row>
    <row r="174" spans="2:30" ht="12.75">
      <c r="B174" s="74" t="s">
        <v>198</v>
      </c>
      <c r="C174" s="74" t="s">
        <v>967</v>
      </c>
      <c r="D174" s="35" t="s">
        <v>451</v>
      </c>
      <c r="E174" s="36">
        <v>9801</v>
      </c>
      <c r="F174" s="36">
        <v>0</v>
      </c>
      <c r="G174" s="36">
        <v>5947</v>
      </c>
      <c r="H174" s="36">
        <f t="shared" si="24"/>
        <v>15748</v>
      </c>
      <c r="I174" s="36">
        <f t="shared" si="25"/>
        <v>6886</v>
      </c>
      <c r="J174" s="36">
        <f t="shared" si="26"/>
        <v>0</v>
      </c>
      <c r="K174" s="36">
        <f t="shared" si="27"/>
        <v>5700</v>
      </c>
      <c r="L174" s="36">
        <f t="shared" si="28"/>
        <v>12586</v>
      </c>
      <c r="M174" s="36">
        <v>2915</v>
      </c>
      <c r="N174" s="36">
        <v>0</v>
      </c>
      <c r="O174" s="36">
        <v>247</v>
      </c>
      <c r="P174" s="36">
        <f t="shared" si="29"/>
        <v>3162</v>
      </c>
      <c r="Q174" s="62">
        <f t="shared" si="30"/>
        <v>0.7992125984251969</v>
      </c>
      <c r="R174" s="62">
        <f t="shared" si="31"/>
        <v>0.7025813692480359</v>
      </c>
      <c r="S174" s="62" t="str">
        <f t="shared" si="32"/>
        <v>-</v>
      </c>
      <c r="T174" s="62">
        <f t="shared" si="33"/>
        <v>0.9584664536741214</v>
      </c>
      <c r="U174" s="36">
        <v>3936</v>
      </c>
      <c r="V174" s="36">
        <v>0</v>
      </c>
      <c r="W174" s="36">
        <v>36</v>
      </c>
      <c r="X174" s="36">
        <f t="shared" si="34"/>
        <v>3972</v>
      </c>
      <c r="Y174" s="36">
        <v>1702</v>
      </c>
      <c r="Z174" s="36">
        <f t="shared" si="35"/>
        <v>5674</v>
      </c>
      <c r="AA174" s="36">
        <v>689</v>
      </c>
      <c r="AB174" s="36">
        <v>23</v>
      </c>
      <c r="AC174" s="10" t="str">
        <f>VLOOKUP(B174,'STP Mapping'!$A$4:$D$303,4,FALSE)</f>
        <v>Lancashire and South Cumbria</v>
      </c>
      <c r="AD174" s="3"/>
    </row>
    <row r="175" spans="2:30" ht="12.75">
      <c r="B175" s="74" t="s">
        <v>307</v>
      </c>
      <c r="C175" s="74" t="s">
        <v>967</v>
      </c>
      <c r="D175" s="35" t="s">
        <v>466</v>
      </c>
      <c r="E175" s="36">
        <v>22685</v>
      </c>
      <c r="F175" s="36">
        <v>3696</v>
      </c>
      <c r="G175" s="36">
        <v>9519</v>
      </c>
      <c r="H175" s="36">
        <f t="shared" si="24"/>
        <v>35900</v>
      </c>
      <c r="I175" s="36">
        <f t="shared" si="25"/>
        <v>17350</v>
      </c>
      <c r="J175" s="36">
        <f t="shared" si="26"/>
        <v>3668</v>
      </c>
      <c r="K175" s="36">
        <f t="shared" si="27"/>
        <v>9460</v>
      </c>
      <c r="L175" s="36">
        <f t="shared" si="28"/>
        <v>30478</v>
      </c>
      <c r="M175" s="36">
        <v>5335</v>
      </c>
      <c r="N175" s="36">
        <v>28</v>
      </c>
      <c r="O175" s="36">
        <v>59</v>
      </c>
      <c r="P175" s="36">
        <f t="shared" si="29"/>
        <v>5422</v>
      </c>
      <c r="Q175" s="62">
        <f t="shared" si="30"/>
        <v>0.8489693593314763</v>
      </c>
      <c r="R175" s="62">
        <f t="shared" si="31"/>
        <v>0.7648225699801631</v>
      </c>
      <c r="S175" s="62">
        <f t="shared" si="32"/>
        <v>0.9924242424242424</v>
      </c>
      <c r="T175" s="62">
        <f t="shared" si="33"/>
        <v>0.9938018699443218</v>
      </c>
      <c r="U175" s="36">
        <v>7333</v>
      </c>
      <c r="V175" s="36">
        <v>178</v>
      </c>
      <c r="W175" s="36">
        <v>169</v>
      </c>
      <c r="X175" s="36">
        <f t="shared" si="34"/>
        <v>7680</v>
      </c>
      <c r="Y175" s="36">
        <v>1298</v>
      </c>
      <c r="Z175" s="36">
        <f t="shared" si="35"/>
        <v>8978</v>
      </c>
      <c r="AA175" s="36">
        <v>685</v>
      </c>
      <c r="AB175" s="36">
        <v>0</v>
      </c>
      <c r="AC175" s="10" t="str">
        <f>VLOOKUP(B175,'STP Mapping'!$A$4:$D$303,4,FALSE)</f>
        <v>Greater Manchester</v>
      </c>
      <c r="AD175" s="3"/>
    </row>
    <row r="176" spans="2:30" ht="12.75">
      <c r="B176" s="74" t="s">
        <v>67</v>
      </c>
      <c r="C176" s="74" t="s">
        <v>967</v>
      </c>
      <c r="D176" s="35" t="s">
        <v>400</v>
      </c>
      <c r="E176" s="36">
        <v>6063</v>
      </c>
      <c r="F176" s="36">
        <v>0</v>
      </c>
      <c r="G176" s="36">
        <v>1965</v>
      </c>
      <c r="H176" s="36">
        <f t="shared" si="24"/>
        <v>8028</v>
      </c>
      <c r="I176" s="36">
        <f t="shared" si="25"/>
        <v>4492</v>
      </c>
      <c r="J176" s="36">
        <f t="shared" si="26"/>
        <v>0</v>
      </c>
      <c r="K176" s="36">
        <f t="shared" si="27"/>
        <v>1961</v>
      </c>
      <c r="L176" s="36">
        <f t="shared" si="28"/>
        <v>6453</v>
      </c>
      <c r="M176" s="36">
        <v>1571</v>
      </c>
      <c r="N176" s="36">
        <v>0</v>
      </c>
      <c r="O176" s="36">
        <v>4</v>
      </c>
      <c r="P176" s="36">
        <f t="shared" si="29"/>
        <v>1575</v>
      </c>
      <c r="Q176" s="62">
        <f t="shared" si="30"/>
        <v>0.8038116591928252</v>
      </c>
      <c r="R176" s="62">
        <f t="shared" si="31"/>
        <v>0.7408873494969487</v>
      </c>
      <c r="S176" s="62" t="str">
        <f t="shared" si="32"/>
        <v>-</v>
      </c>
      <c r="T176" s="62">
        <f t="shared" si="33"/>
        <v>0.9979643765903308</v>
      </c>
      <c r="U176" s="36">
        <v>2443</v>
      </c>
      <c r="V176" s="36">
        <v>0</v>
      </c>
      <c r="W176" s="36">
        <v>0</v>
      </c>
      <c r="X176" s="36">
        <f t="shared" si="34"/>
        <v>2443</v>
      </c>
      <c r="Y176" s="36">
        <v>871</v>
      </c>
      <c r="Z176" s="36">
        <f t="shared" si="35"/>
        <v>3314</v>
      </c>
      <c r="AA176" s="36">
        <v>139</v>
      </c>
      <c r="AB176" s="36">
        <v>0</v>
      </c>
      <c r="AC176" s="10" t="str">
        <f>VLOOKUP(B176,'STP Mapping'!$A$4:$D$303,4,FALSE)</f>
        <v>Cheshire and Merseyside</v>
      </c>
      <c r="AD176" s="3"/>
    </row>
    <row r="177" spans="2:30" ht="12.75">
      <c r="B177" s="74" t="s">
        <v>183</v>
      </c>
      <c r="C177" s="74" t="s">
        <v>967</v>
      </c>
      <c r="D177" s="35" t="s">
        <v>364</v>
      </c>
      <c r="E177" s="36">
        <v>8676</v>
      </c>
      <c r="F177" s="36">
        <v>0</v>
      </c>
      <c r="G177" s="36">
        <v>0</v>
      </c>
      <c r="H177" s="36">
        <f t="shared" si="24"/>
        <v>8676</v>
      </c>
      <c r="I177" s="36">
        <f t="shared" si="25"/>
        <v>7025</v>
      </c>
      <c r="J177" s="36">
        <f t="shared" si="26"/>
        <v>0</v>
      </c>
      <c r="K177" s="36">
        <f t="shared" si="27"/>
        <v>0</v>
      </c>
      <c r="L177" s="36">
        <f t="shared" si="28"/>
        <v>7025</v>
      </c>
      <c r="M177" s="36">
        <v>1651</v>
      </c>
      <c r="N177" s="36">
        <v>0</v>
      </c>
      <c r="O177" s="36">
        <v>0</v>
      </c>
      <c r="P177" s="36">
        <f t="shared" si="29"/>
        <v>1651</v>
      </c>
      <c r="Q177" s="62">
        <f t="shared" si="30"/>
        <v>0.8097049331489166</v>
      </c>
      <c r="R177" s="62">
        <f t="shared" si="31"/>
        <v>0.8097049331489166</v>
      </c>
      <c r="S177" s="62" t="str">
        <f t="shared" si="32"/>
        <v>-</v>
      </c>
      <c r="T177" s="62" t="str">
        <f t="shared" si="33"/>
        <v>-</v>
      </c>
      <c r="U177" s="36">
        <v>2653</v>
      </c>
      <c r="V177" s="36">
        <v>0</v>
      </c>
      <c r="W177" s="36">
        <v>0</v>
      </c>
      <c r="X177" s="36">
        <f t="shared" si="34"/>
        <v>2653</v>
      </c>
      <c r="Y177" s="36">
        <v>964</v>
      </c>
      <c r="Z177" s="36">
        <f t="shared" si="35"/>
        <v>3617</v>
      </c>
      <c r="AA177" s="36">
        <v>543</v>
      </c>
      <c r="AB177" s="36">
        <v>0</v>
      </c>
      <c r="AC177" s="10" t="str">
        <f>VLOOKUP(B177,'STP Mapping'!$A$4:$D$303,4,FALSE)</f>
        <v>Greater Manchester</v>
      </c>
      <c r="AD177" s="3"/>
    </row>
    <row r="178" spans="2:30" ht="12.75">
      <c r="B178" s="74" t="s">
        <v>156</v>
      </c>
      <c r="C178" s="74" t="s">
        <v>967</v>
      </c>
      <c r="D178" s="35" t="s">
        <v>439</v>
      </c>
      <c r="E178" s="36">
        <v>0</v>
      </c>
      <c r="F178" s="36">
        <v>0</v>
      </c>
      <c r="G178" s="36">
        <v>3528</v>
      </c>
      <c r="H178" s="36">
        <f t="shared" si="24"/>
        <v>3528</v>
      </c>
      <c r="I178" s="36">
        <f t="shared" si="25"/>
        <v>0</v>
      </c>
      <c r="J178" s="36">
        <f t="shared" si="26"/>
        <v>0</v>
      </c>
      <c r="K178" s="36">
        <f t="shared" si="27"/>
        <v>3528</v>
      </c>
      <c r="L178" s="36">
        <f t="shared" si="28"/>
        <v>3528</v>
      </c>
      <c r="M178" s="36">
        <v>0</v>
      </c>
      <c r="N178" s="36">
        <v>0</v>
      </c>
      <c r="O178" s="36">
        <v>0</v>
      </c>
      <c r="P178" s="36">
        <f t="shared" si="29"/>
        <v>0</v>
      </c>
      <c r="Q178" s="62">
        <f t="shared" si="30"/>
        <v>1</v>
      </c>
      <c r="R178" s="62" t="str">
        <f t="shared" si="31"/>
        <v>-</v>
      </c>
      <c r="S178" s="62" t="str">
        <f t="shared" si="32"/>
        <v>-</v>
      </c>
      <c r="T178" s="62">
        <f t="shared" si="33"/>
        <v>1</v>
      </c>
      <c r="U178" s="36">
        <v>0</v>
      </c>
      <c r="V178" s="36">
        <v>0</v>
      </c>
      <c r="W178" s="36">
        <v>0</v>
      </c>
      <c r="X178" s="36">
        <f t="shared" si="34"/>
        <v>0</v>
      </c>
      <c r="Y178" s="36">
        <v>0</v>
      </c>
      <c r="Z178" s="36">
        <f t="shared" si="35"/>
        <v>0</v>
      </c>
      <c r="AA178" s="36">
        <v>0</v>
      </c>
      <c r="AB178" s="36">
        <v>0</v>
      </c>
      <c r="AC178" s="10" t="str">
        <f>VLOOKUP(B178,'STP Mapping'!$A$4:$D$303,4,FALSE)</f>
        <v>Greater Manchester</v>
      </c>
      <c r="AD178" s="3"/>
    </row>
    <row r="179" spans="2:30" ht="12.75">
      <c r="B179" s="74" t="s">
        <v>266</v>
      </c>
      <c r="C179" s="74" t="s">
        <v>967</v>
      </c>
      <c r="D179" s="35" t="s">
        <v>442</v>
      </c>
      <c r="E179" s="36">
        <v>0</v>
      </c>
      <c r="F179" s="36">
        <v>0</v>
      </c>
      <c r="G179" s="36">
        <v>4235</v>
      </c>
      <c r="H179" s="36">
        <f t="shared" si="24"/>
        <v>4235</v>
      </c>
      <c r="I179" s="36">
        <f t="shared" si="25"/>
        <v>0</v>
      </c>
      <c r="J179" s="36">
        <f t="shared" si="26"/>
        <v>0</v>
      </c>
      <c r="K179" s="36">
        <f t="shared" si="27"/>
        <v>4235</v>
      </c>
      <c r="L179" s="36">
        <f t="shared" si="28"/>
        <v>4235</v>
      </c>
      <c r="M179" s="36">
        <v>0</v>
      </c>
      <c r="N179" s="36">
        <v>0</v>
      </c>
      <c r="O179" s="36">
        <v>0</v>
      </c>
      <c r="P179" s="36">
        <f t="shared" si="29"/>
        <v>0</v>
      </c>
      <c r="Q179" s="62">
        <f t="shared" si="30"/>
        <v>1</v>
      </c>
      <c r="R179" s="62" t="str">
        <f t="shared" si="31"/>
        <v>-</v>
      </c>
      <c r="S179" s="62" t="str">
        <f t="shared" si="32"/>
        <v>-</v>
      </c>
      <c r="T179" s="62">
        <f t="shared" si="33"/>
        <v>1</v>
      </c>
      <c r="U179" s="36">
        <v>0</v>
      </c>
      <c r="V179" s="36">
        <v>0</v>
      </c>
      <c r="W179" s="36">
        <v>0</v>
      </c>
      <c r="X179" s="36">
        <f t="shared" si="34"/>
        <v>0</v>
      </c>
      <c r="Y179" s="36">
        <v>0</v>
      </c>
      <c r="Z179" s="36">
        <f t="shared" si="35"/>
        <v>0</v>
      </c>
      <c r="AA179" s="36">
        <v>0</v>
      </c>
      <c r="AB179" s="36">
        <v>0</v>
      </c>
      <c r="AC179" s="10" t="str">
        <f>VLOOKUP(B179,'STP Mapping'!$A$4:$D$303,4,FALSE)</f>
        <v>West Yorkshire</v>
      </c>
      <c r="AD179" s="3"/>
    </row>
    <row r="180" spans="2:30" ht="12.75">
      <c r="B180" s="74" t="s">
        <v>128</v>
      </c>
      <c r="C180" s="74" t="s">
        <v>967</v>
      </c>
      <c r="D180" s="35" t="s">
        <v>499</v>
      </c>
      <c r="E180" s="36">
        <v>7750</v>
      </c>
      <c r="F180" s="36">
        <v>0</v>
      </c>
      <c r="G180" s="36">
        <v>5311</v>
      </c>
      <c r="H180" s="36">
        <f t="shared" si="24"/>
        <v>13061</v>
      </c>
      <c r="I180" s="36">
        <f t="shared" si="25"/>
        <v>6180</v>
      </c>
      <c r="J180" s="36">
        <f t="shared" si="26"/>
        <v>0</v>
      </c>
      <c r="K180" s="36">
        <f t="shared" si="27"/>
        <v>5298</v>
      </c>
      <c r="L180" s="36">
        <f t="shared" si="28"/>
        <v>11478</v>
      </c>
      <c r="M180" s="36">
        <v>1570</v>
      </c>
      <c r="N180" s="36">
        <v>0</v>
      </c>
      <c r="O180" s="36">
        <v>13</v>
      </c>
      <c r="P180" s="36">
        <f t="shared" si="29"/>
        <v>1583</v>
      </c>
      <c r="Q180" s="62">
        <f t="shared" si="30"/>
        <v>0.8787994793660516</v>
      </c>
      <c r="R180" s="62">
        <f t="shared" si="31"/>
        <v>0.7974193548387096</v>
      </c>
      <c r="S180" s="62" t="str">
        <f t="shared" si="32"/>
        <v>-</v>
      </c>
      <c r="T180" s="62">
        <f t="shared" si="33"/>
        <v>0.9975522500470722</v>
      </c>
      <c r="U180" s="36">
        <v>1943</v>
      </c>
      <c r="V180" s="36">
        <v>0</v>
      </c>
      <c r="W180" s="36">
        <v>0</v>
      </c>
      <c r="X180" s="36">
        <f t="shared" si="34"/>
        <v>1943</v>
      </c>
      <c r="Y180" s="36">
        <v>542</v>
      </c>
      <c r="Z180" s="36">
        <f t="shared" si="35"/>
        <v>2485</v>
      </c>
      <c r="AA180" s="36">
        <v>237</v>
      </c>
      <c r="AB180" s="36">
        <v>0</v>
      </c>
      <c r="AC180" s="10" t="str">
        <f>VLOOKUP(B180,'STP Mapping'!$A$4:$D$303,4,FALSE)</f>
        <v>Greater Manchester</v>
      </c>
      <c r="AD180" s="3"/>
    </row>
    <row r="181" spans="2:30" ht="12.75">
      <c r="B181" s="74" t="s">
        <v>74</v>
      </c>
      <c r="C181" s="74" t="s">
        <v>967</v>
      </c>
      <c r="D181" s="35" t="s">
        <v>423</v>
      </c>
      <c r="E181" s="36">
        <v>5083</v>
      </c>
      <c r="F181" s="36">
        <v>727</v>
      </c>
      <c r="G181" s="36">
        <v>103</v>
      </c>
      <c r="H181" s="36">
        <f t="shared" si="24"/>
        <v>5913</v>
      </c>
      <c r="I181" s="36">
        <f t="shared" si="25"/>
        <v>4361</v>
      </c>
      <c r="J181" s="36">
        <f t="shared" si="26"/>
        <v>727</v>
      </c>
      <c r="K181" s="36">
        <f t="shared" si="27"/>
        <v>103</v>
      </c>
      <c r="L181" s="36">
        <f t="shared" si="28"/>
        <v>5191</v>
      </c>
      <c r="M181" s="36">
        <v>722</v>
      </c>
      <c r="N181" s="36">
        <v>0</v>
      </c>
      <c r="O181" s="36">
        <v>0</v>
      </c>
      <c r="P181" s="36">
        <f t="shared" si="29"/>
        <v>722</v>
      </c>
      <c r="Q181" s="62">
        <f t="shared" si="30"/>
        <v>0.8778961610011838</v>
      </c>
      <c r="R181" s="62">
        <f t="shared" si="31"/>
        <v>0.857957898878615</v>
      </c>
      <c r="S181" s="62">
        <f t="shared" si="32"/>
        <v>1</v>
      </c>
      <c r="T181" s="62">
        <f t="shared" si="33"/>
        <v>1</v>
      </c>
      <c r="U181" s="36">
        <v>1545</v>
      </c>
      <c r="V181" s="36">
        <v>0</v>
      </c>
      <c r="W181" s="36">
        <v>0</v>
      </c>
      <c r="X181" s="36">
        <f t="shared" si="34"/>
        <v>1545</v>
      </c>
      <c r="Y181" s="36">
        <v>980</v>
      </c>
      <c r="Z181" s="36">
        <f t="shared" si="35"/>
        <v>2525</v>
      </c>
      <c r="AA181" s="36">
        <v>56</v>
      </c>
      <c r="AB181" s="36">
        <v>0</v>
      </c>
      <c r="AC181" s="10" t="str">
        <f>VLOOKUP(B181,'STP Mapping'!$A$4:$D$303,4,FALSE)</f>
        <v>West Yorkshire</v>
      </c>
      <c r="AD181" s="3"/>
    </row>
    <row r="182" spans="2:30" ht="12.75">
      <c r="B182" s="74" t="s">
        <v>201</v>
      </c>
      <c r="C182" s="74" t="s">
        <v>967</v>
      </c>
      <c r="D182" s="35" t="s">
        <v>414</v>
      </c>
      <c r="E182" s="36">
        <v>0</v>
      </c>
      <c r="F182" s="36">
        <v>0</v>
      </c>
      <c r="G182" s="36">
        <v>11636</v>
      </c>
      <c r="H182" s="36">
        <f t="shared" si="24"/>
        <v>11636</v>
      </c>
      <c r="I182" s="36">
        <f t="shared" si="25"/>
        <v>0</v>
      </c>
      <c r="J182" s="36">
        <f t="shared" si="26"/>
        <v>0</v>
      </c>
      <c r="K182" s="36">
        <f t="shared" si="27"/>
        <v>11474</v>
      </c>
      <c r="L182" s="36">
        <f t="shared" si="28"/>
        <v>11474</v>
      </c>
      <c r="M182" s="36">
        <v>0</v>
      </c>
      <c r="N182" s="36">
        <v>0</v>
      </c>
      <c r="O182" s="36">
        <v>162</v>
      </c>
      <c r="P182" s="36">
        <f t="shared" si="29"/>
        <v>162</v>
      </c>
      <c r="Q182" s="62">
        <f t="shared" si="30"/>
        <v>0.9860776899278102</v>
      </c>
      <c r="R182" s="62" t="str">
        <f t="shared" si="31"/>
        <v>-</v>
      </c>
      <c r="S182" s="62" t="str">
        <f t="shared" si="32"/>
        <v>-</v>
      </c>
      <c r="T182" s="62">
        <f t="shared" si="33"/>
        <v>0.9860776899278102</v>
      </c>
      <c r="U182" s="36">
        <v>0</v>
      </c>
      <c r="V182" s="36">
        <v>0</v>
      </c>
      <c r="W182" s="36">
        <v>0</v>
      </c>
      <c r="X182" s="36">
        <f t="shared" si="34"/>
        <v>0</v>
      </c>
      <c r="Y182" s="36">
        <v>0</v>
      </c>
      <c r="Z182" s="36">
        <f t="shared" si="35"/>
        <v>0</v>
      </c>
      <c r="AA182" s="36">
        <v>0</v>
      </c>
      <c r="AB182" s="36">
        <v>0</v>
      </c>
      <c r="AC182" s="10" t="str">
        <f>VLOOKUP(B182,'STP Mapping'!$A$4:$D$303,4,FALSE)</f>
        <v>Cheshire and Merseyside</v>
      </c>
      <c r="AD182" s="3"/>
    </row>
    <row r="183" spans="2:30" ht="12.75">
      <c r="B183" s="74" t="s">
        <v>195</v>
      </c>
      <c r="C183" s="74" t="s">
        <v>967</v>
      </c>
      <c r="D183" s="35" t="s">
        <v>461</v>
      </c>
      <c r="E183" s="36">
        <v>4591</v>
      </c>
      <c r="F183" s="36">
        <v>0</v>
      </c>
      <c r="G183" s="36">
        <v>8672</v>
      </c>
      <c r="H183" s="36">
        <f t="shared" si="24"/>
        <v>13263</v>
      </c>
      <c r="I183" s="36">
        <f t="shared" si="25"/>
        <v>2249</v>
      </c>
      <c r="J183" s="36">
        <f t="shared" si="26"/>
        <v>0</v>
      </c>
      <c r="K183" s="36">
        <f t="shared" si="27"/>
        <v>8256</v>
      </c>
      <c r="L183" s="36">
        <f t="shared" si="28"/>
        <v>10505</v>
      </c>
      <c r="M183" s="36">
        <v>2342</v>
      </c>
      <c r="N183" s="36">
        <v>0</v>
      </c>
      <c r="O183" s="36">
        <v>416</v>
      </c>
      <c r="P183" s="36">
        <f t="shared" si="29"/>
        <v>2758</v>
      </c>
      <c r="Q183" s="62">
        <f t="shared" si="30"/>
        <v>0.792053079996984</v>
      </c>
      <c r="R183" s="62">
        <f t="shared" si="31"/>
        <v>0.489871487693313</v>
      </c>
      <c r="S183" s="62" t="str">
        <f t="shared" si="32"/>
        <v>-</v>
      </c>
      <c r="T183" s="62">
        <f t="shared" si="33"/>
        <v>0.9520295202952029</v>
      </c>
      <c r="U183" s="36">
        <v>2505</v>
      </c>
      <c r="V183" s="36">
        <v>0</v>
      </c>
      <c r="W183" s="36">
        <v>439</v>
      </c>
      <c r="X183" s="36">
        <f t="shared" si="34"/>
        <v>2944</v>
      </c>
      <c r="Y183" s="36">
        <v>1488</v>
      </c>
      <c r="Z183" s="36">
        <f t="shared" si="35"/>
        <v>4432</v>
      </c>
      <c r="AA183" s="36">
        <v>833</v>
      </c>
      <c r="AB183" s="36">
        <v>113</v>
      </c>
      <c r="AC183" s="10" t="str">
        <f>VLOOKUP(B183,'STP Mapping'!$A$4:$D$303,4,FALSE)</f>
        <v>Lancashire and South Cumbria</v>
      </c>
      <c r="AD183" s="3"/>
    </row>
    <row r="184" spans="2:30" ht="12.75">
      <c r="B184" s="74" t="s">
        <v>177</v>
      </c>
      <c r="C184" s="74" t="s">
        <v>967</v>
      </c>
      <c r="D184" s="35" t="s">
        <v>959</v>
      </c>
      <c r="E184" s="36">
        <v>11914</v>
      </c>
      <c r="F184" s="36">
        <v>0</v>
      </c>
      <c r="G184" s="36">
        <v>0</v>
      </c>
      <c r="H184" s="36">
        <f t="shared" si="24"/>
        <v>11914</v>
      </c>
      <c r="I184" s="36">
        <f t="shared" si="25"/>
        <v>9609</v>
      </c>
      <c r="J184" s="36">
        <f t="shared" si="26"/>
        <v>0</v>
      </c>
      <c r="K184" s="36">
        <f t="shared" si="27"/>
        <v>0</v>
      </c>
      <c r="L184" s="36">
        <f t="shared" si="28"/>
        <v>9609</v>
      </c>
      <c r="M184" s="36">
        <v>2305</v>
      </c>
      <c r="N184" s="36">
        <v>0</v>
      </c>
      <c r="O184" s="36">
        <v>0</v>
      </c>
      <c r="P184" s="36">
        <f t="shared" si="29"/>
        <v>2305</v>
      </c>
      <c r="Q184" s="62">
        <f t="shared" si="30"/>
        <v>0.8065301326170892</v>
      </c>
      <c r="R184" s="62">
        <f t="shared" si="31"/>
        <v>0.8065301326170892</v>
      </c>
      <c r="S184" s="62" t="str">
        <f t="shared" si="32"/>
        <v>-</v>
      </c>
      <c r="T184" s="62" t="str">
        <f t="shared" si="33"/>
        <v>-</v>
      </c>
      <c r="U184" s="36">
        <v>3207</v>
      </c>
      <c r="V184" s="36">
        <v>0</v>
      </c>
      <c r="W184" s="36">
        <v>0</v>
      </c>
      <c r="X184" s="36">
        <f t="shared" si="34"/>
        <v>3207</v>
      </c>
      <c r="Y184" s="36">
        <v>1524</v>
      </c>
      <c r="Z184" s="36">
        <f t="shared" si="35"/>
        <v>4731</v>
      </c>
      <c r="AA184" s="36">
        <v>379</v>
      </c>
      <c r="AB184" s="36">
        <v>0</v>
      </c>
      <c r="AC184" s="10" t="str">
        <f>VLOOKUP(B184,'STP Mapping'!$A$4:$D$303,4,FALSE)</f>
        <v>Humber, Coast and Vale</v>
      </c>
      <c r="AD184" s="3"/>
    </row>
    <row r="185" spans="2:30" ht="12.75">
      <c r="B185" s="74" t="s">
        <v>89</v>
      </c>
      <c r="C185" s="74" t="s">
        <v>967</v>
      </c>
      <c r="D185" s="35" t="s">
        <v>960</v>
      </c>
      <c r="E185" s="36">
        <v>0</v>
      </c>
      <c r="F185" s="36">
        <v>0</v>
      </c>
      <c r="G185" s="36">
        <v>0</v>
      </c>
      <c r="H185" s="36">
        <f t="shared" si="24"/>
        <v>0</v>
      </c>
      <c r="I185" s="36">
        <f t="shared" si="25"/>
        <v>0</v>
      </c>
      <c r="J185" s="36">
        <f t="shared" si="26"/>
        <v>0</v>
      </c>
      <c r="K185" s="36">
        <f t="shared" si="27"/>
        <v>0</v>
      </c>
      <c r="L185" s="36">
        <f t="shared" si="28"/>
        <v>0</v>
      </c>
      <c r="M185" s="36">
        <v>0</v>
      </c>
      <c r="N185" s="36">
        <v>0</v>
      </c>
      <c r="O185" s="36">
        <v>0</v>
      </c>
      <c r="P185" s="36">
        <f t="shared" si="29"/>
        <v>0</v>
      </c>
      <c r="Q185" s="62" t="str">
        <f t="shared" si="30"/>
        <v>-</v>
      </c>
      <c r="R185" s="62" t="str">
        <f t="shared" si="31"/>
        <v>-</v>
      </c>
      <c r="S185" s="62" t="str">
        <f t="shared" si="32"/>
        <v>-</v>
      </c>
      <c r="T185" s="62" t="str">
        <f t="shared" si="33"/>
        <v>-</v>
      </c>
      <c r="U185" s="36">
        <v>0</v>
      </c>
      <c r="V185" s="36">
        <v>0</v>
      </c>
      <c r="W185" s="36">
        <v>0</v>
      </c>
      <c r="X185" s="36">
        <f t="shared" si="34"/>
        <v>0</v>
      </c>
      <c r="Y185" s="36">
        <v>152</v>
      </c>
      <c r="Z185" s="36">
        <f t="shared" si="35"/>
        <v>152</v>
      </c>
      <c r="AA185" s="36">
        <v>0</v>
      </c>
      <c r="AB185" s="36">
        <v>0</v>
      </c>
      <c r="AC185" s="10" t="str">
        <f>VLOOKUP(B185,'STP Mapping'!$A$4:$D$303,4,FALSE)</f>
        <v>Cheshire and Merseyside</v>
      </c>
      <c r="AD185" s="3"/>
    </row>
    <row r="186" spans="2:30" ht="12.75">
      <c r="B186" s="74" t="s">
        <v>68</v>
      </c>
      <c r="C186" s="74" t="s">
        <v>967</v>
      </c>
      <c r="D186" s="35" t="s">
        <v>961</v>
      </c>
      <c r="E186" s="36">
        <v>0</v>
      </c>
      <c r="F186" s="36">
        <v>0</v>
      </c>
      <c r="G186" s="36">
        <v>0</v>
      </c>
      <c r="H186" s="36">
        <f t="shared" si="24"/>
        <v>0</v>
      </c>
      <c r="I186" s="36">
        <f t="shared" si="25"/>
        <v>0</v>
      </c>
      <c r="J186" s="36">
        <f t="shared" si="26"/>
        <v>0</v>
      </c>
      <c r="K186" s="36">
        <f t="shared" si="27"/>
        <v>0</v>
      </c>
      <c r="L186" s="36">
        <f t="shared" si="28"/>
        <v>0</v>
      </c>
      <c r="M186" s="36">
        <v>0</v>
      </c>
      <c r="N186" s="36">
        <v>0</v>
      </c>
      <c r="O186" s="36">
        <v>0</v>
      </c>
      <c r="P186" s="36">
        <f t="shared" si="29"/>
        <v>0</v>
      </c>
      <c r="Q186" s="62" t="str">
        <f t="shared" si="30"/>
        <v>-</v>
      </c>
      <c r="R186" s="62" t="str">
        <f t="shared" si="31"/>
        <v>-</v>
      </c>
      <c r="S186" s="62" t="str">
        <f t="shared" si="32"/>
        <v>-</v>
      </c>
      <c r="T186" s="62" t="str">
        <f t="shared" si="33"/>
        <v>-</v>
      </c>
      <c r="U186" s="36">
        <v>0</v>
      </c>
      <c r="V186" s="36">
        <v>0</v>
      </c>
      <c r="W186" s="36">
        <v>0</v>
      </c>
      <c r="X186" s="36">
        <f t="shared" si="34"/>
        <v>0</v>
      </c>
      <c r="Y186" s="36">
        <v>457</v>
      </c>
      <c r="Z186" s="36">
        <f t="shared" si="35"/>
        <v>457</v>
      </c>
      <c r="AA186" s="36">
        <v>0</v>
      </c>
      <c r="AB186" s="36">
        <v>0</v>
      </c>
      <c r="AC186" s="10" t="str">
        <f>VLOOKUP(B186,'STP Mapping'!$A$4:$D$303,4,FALSE)</f>
        <v>Greater Manchester</v>
      </c>
      <c r="AD186" s="3"/>
    </row>
    <row r="187" spans="2:30" ht="12.75">
      <c r="B187" s="74" t="s">
        <v>176</v>
      </c>
      <c r="C187" s="74" t="s">
        <v>967</v>
      </c>
      <c r="D187" s="35" t="s">
        <v>425</v>
      </c>
      <c r="E187" s="36">
        <v>23649</v>
      </c>
      <c r="F187" s="36">
        <v>0</v>
      </c>
      <c r="G187" s="36">
        <v>10914</v>
      </c>
      <c r="H187" s="36">
        <f t="shared" si="24"/>
        <v>34563</v>
      </c>
      <c r="I187" s="36">
        <f t="shared" si="25"/>
        <v>18289</v>
      </c>
      <c r="J187" s="36">
        <f t="shared" si="26"/>
        <v>0</v>
      </c>
      <c r="K187" s="36">
        <f t="shared" si="27"/>
        <v>10747</v>
      </c>
      <c r="L187" s="36">
        <f t="shared" si="28"/>
        <v>29036</v>
      </c>
      <c r="M187" s="36">
        <v>5360</v>
      </c>
      <c r="N187" s="36">
        <v>0</v>
      </c>
      <c r="O187" s="36">
        <v>167</v>
      </c>
      <c r="P187" s="36">
        <f t="shared" si="29"/>
        <v>5527</v>
      </c>
      <c r="Q187" s="62">
        <f t="shared" si="30"/>
        <v>0.8400891126348986</v>
      </c>
      <c r="R187" s="62">
        <f t="shared" si="31"/>
        <v>0.7733519387711953</v>
      </c>
      <c r="S187" s="62" t="str">
        <f t="shared" si="32"/>
        <v>-</v>
      </c>
      <c r="T187" s="62">
        <f t="shared" si="33"/>
        <v>0.9846985523181235</v>
      </c>
      <c r="U187" s="36">
        <v>6800</v>
      </c>
      <c r="V187" s="36">
        <v>0</v>
      </c>
      <c r="W187" s="36">
        <v>133</v>
      </c>
      <c r="X187" s="36">
        <f t="shared" si="34"/>
        <v>6933</v>
      </c>
      <c r="Y187" s="36">
        <v>1701</v>
      </c>
      <c r="Z187" s="36">
        <f t="shared" si="35"/>
        <v>8634</v>
      </c>
      <c r="AA187" s="36">
        <v>861</v>
      </c>
      <c r="AB187" s="36">
        <v>0</v>
      </c>
      <c r="AC187" s="10" t="str">
        <f>VLOOKUP(B187,'STP Mapping'!$A$4:$D$303,4,FALSE)</f>
        <v>Greater Manchester</v>
      </c>
      <c r="AD187" s="3"/>
    </row>
    <row r="188" spans="2:30" ht="12.75">
      <c r="B188" s="74" t="s">
        <v>571</v>
      </c>
      <c r="C188" s="74" t="s">
        <v>968</v>
      </c>
      <c r="D188" s="35" t="s">
        <v>944</v>
      </c>
      <c r="E188" s="36">
        <v>0</v>
      </c>
      <c r="F188" s="36">
        <v>0</v>
      </c>
      <c r="G188" s="36">
        <v>1485</v>
      </c>
      <c r="H188" s="36">
        <f t="shared" si="24"/>
        <v>1485</v>
      </c>
      <c r="I188" s="36">
        <f t="shared" si="25"/>
        <v>0</v>
      </c>
      <c r="J188" s="36">
        <f t="shared" si="26"/>
        <v>0</v>
      </c>
      <c r="K188" s="36">
        <f t="shared" si="27"/>
        <v>1485</v>
      </c>
      <c r="L188" s="36">
        <f t="shared" si="28"/>
        <v>1485</v>
      </c>
      <c r="M188" s="36">
        <v>0</v>
      </c>
      <c r="N188" s="36">
        <v>0</v>
      </c>
      <c r="O188" s="36">
        <v>0</v>
      </c>
      <c r="P188" s="36">
        <f t="shared" si="29"/>
        <v>0</v>
      </c>
      <c r="Q188" s="62">
        <f t="shared" si="30"/>
        <v>1</v>
      </c>
      <c r="R188" s="62" t="str">
        <f t="shared" si="31"/>
        <v>-</v>
      </c>
      <c r="S188" s="62" t="str">
        <f t="shared" si="32"/>
        <v>-</v>
      </c>
      <c r="T188" s="62">
        <f t="shared" si="33"/>
        <v>1</v>
      </c>
      <c r="U188" s="36">
        <v>0</v>
      </c>
      <c r="V188" s="36">
        <v>0</v>
      </c>
      <c r="W188" s="36">
        <v>0</v>
      </c>
      <c r="X188" s="36">
        <f t="shared" si="34"/>
        <v>0</v>
      </c>
      <c r="Y188" s="36">
        <v>0</v>
      </c>
      <c r="Z188" s="36">
        <f t="shared" si="35"/>
        <v>0</v>
      </c>
      <c r="AA188" s="36">
        <v>0</v>
      </c>
      <c r="AB188" s="36">
        <v>0</v>
      </c>
      <c r="AC188" s="10" t="str">
        <f>VLOOKUP(B188,'STP Mapping'!$A$4:$D$303,4,FALSE)</f>
        <v>Sussex &amp; East Surrey</v>
      </c>
      <c r="AD188" s="3"/>
    </row>
    <row r="189" spans="2:30" ht="12.75">
      <c r="B189" s="74" t="s">
        <v>555</v>
      </c>
      <c r="C189" s="74" t="s">
        <v>968</v>
      </c>
      <c r="D189" s="35" t="s">
        <v>556</v>
      </c>
      <c r="E189" s="36">
        <v>0</v>
      </c>
      <c r="F189" s="36">
        <v>0</v>
      </c>
      <c r="G189" s="36">
        <v>1557</v>
      </c>
      <c r="H189" s="36">
        <f t="shared" si="24"/>
        <v>1557</v>
      </c>
      <c r="I189" s="36">
        <f t="shared" si="25"/>
        <v>0</v>
      </c>
      <c r="J189" s="36">
        <f t="shared" si="26"/>
        <v>0</v>
      </c>
      <c r="K189" s="36">
        <f t="shared" si="27"/>
        <v>1557</v>
      </c>
      <c r="L189" s="36">
        <f t="shared" si="28"/>
        <v>1557</v>
      </c>
      <c r="M189" s="36">
        <v>0</v>
      </c>
      <c r="N189" s="36">
        <v>0</v>
      </c>
      <c r="O189" s="36">
        <v>0</v>
      </c>
      <c r="P189" s="36">
        <f t="shared" si="29"/>
        <v>0</v>
      </c>
      <c r="Q189" s="62">
        <f t="shared" si="30"/>
        <v>1</v>
      </c>
      <c r="R189" s="62" t="str">
        <f t="shared" si="31"/>
        <v>-</v>
      </c>
      <c r="S189" s="62" t="str">
        <f t="shared" si="32"/>
        <v>-</v>
      </c>
      <c r="T189" s="62">
        <f t="shared" si="33"/>
        <v>1</v>
      </c>
      <c r="U189" s="36">
        <v>0</v>
      </c>
      <c r="V189" s="36">
        <v>0</v>
      </c>
      <c r="W189" s="36">
        <v>0</v>
      </c>
      <c r="X189" s="36">
        <f t="shared" si="34"/>
        <v>0</v>
      </c>
      <c r="Y189" s="36">
        <v>0</v>
      </c>
      <c r="Z189" s="36">
        <f t="shared" si="35"/>
        <v>0</v>
      </c>
      <c r="AA189" s="36">
        <v>0</v>
      </c>
      <c r="AB189" s="36">
        <v>0</v>
      </c>
      <c r="AC189" s="10" t="str">
        <f>VLOOKUP(B189,'STP Mapping'!$A$4:$D$303,4,FALSE)</f>
        <v>Sussex &amp; East Surrey</v>
      </c>
      <c r="AD189" s="3"/>
    </row>
    <row r="190" spans="2:30" ht="12.75">
      <c r="B190" s="74" t="s">
        <v>558</v>
      </c>
      <c r="C190" s="74" t="s">
        <v>968</v>
      </c>
      <c r="D190" s="35" t="s">
        <v>945</v>
      </c>
      <c r="E190" s="36">
        <v>0</v>
      </c>
      <c r="F190" s="36">
        <v>0</v>
      </c>
      <c r="G190" s="36">
        <v>1873</v>
      </c>
      <c r="H190" s="36">
        <f t="shared" si="24"/>
        <v>1873</v>
      </c>
      <c r="I190" s="36">
        <f t="shared" si="25"/>
        <v>0</v>
      </c>
      <c r="J190" s="36">
        <f t="shared" si="26"/>
        <v>0</v>
      </c>
      <c r="K190" s="36">
        <f t="shared" si="27"/>
        <v>1873</v>
      </c>
      <c r="L190" s="36">
        <f t="shared" si="28"/>
        <v>1873</v>
      </c>
      <c r="M190" s="36">
        <v>0</v>
      </c>
      <c r="N190" s="36">
        <v>0</v>
      </c>
      <c r="O190" s="36">
        <v>0</v>
      </c>
      <c r="P190" s="36">
        <f t="shared" si="29"/>
        <v>0</v>
      </c>
      <c r="Q190" s="62">
        <f t="shared" si="30"/>
        <v>1</v>
      </c>
      <c r="R190" s="62" t="str">
        <f t="shared" si="31"/>
        <v>-</v>
      </c>
      <c r="S190" s="62" t="str">
        <f t="shared" si="32"/>
        <v>-</v>
      </c>
      <c r="T190" s="62">
        <f t="shared" si="33"/>
        <v>1</v>
      </c>
      <c r="U190" s="36">
        <v>0</v>
      </c>
      <c r="V190" s="36">
        <v>0</v>
      </c>
      <c r="W190" s="36">
        <v>0</v>
      </c>
      <c r="X190" s="36">
        <f t="shared" si="34"/>
        <v>0</v>
      </c>
      <c r="Y190" s="36">
        <v>0</v>
      </c>
      <c r="Z190" s="36">
        <f t="shared" si="35"/>
        <v>0</v>
      </c>
      <c r="AA190" s="36">
        <v>0</v>
      </c>
      <c r="AB190" s="36">
        <v>0</v>
      </c>
      <c r="AC190" s="10" t="str">
        <f>VLOOKUP(B190,'STP Mapping'!$A$4:$D$303,4,FALSE)</f>
        <v>Sussex &amp; East Surrey</v>
      </c>
      <c r="AD190" s="3"/>
    </row>
    <row r="191" spans="2:30" ht="12.75">
      <c r="B191" s="74" t="s">
        <v>174</v>
      </c>
      <c r="C191" s="74" t="s">
        <v>968</v>
      </c>
      <c r="D191" s="35" t="s">
        <v>506</v>
      </c>
      <c r="E191" s="36">
        <v>0</v>
      </c>
      <c r="F191" s="36">
        <v>0</v>
      </c>
      <c r="G191" s="36">
        <v>738</v>
      </c>
      <c r="H191" s="36">
        <f t="shared" si="24"/>
        <v>738</v>
      </c>
      <c r="I191" s="36">
        <f t="shared" si="25"/>
        <v>0</v>
      </c>
      <c r="J191" s="36">
        <f t="shared" si="26"/>
        <v>0</v>
      </c>
      <c r="K191" s="36">
        <f t="shared" si="27"/>
        <v>738</v>
      </c>
      <c r="L191" s="36">
        <f t="shared" si="28"/>
        <v>738</v>
      </c>
      <c r="M191" s="36">
        <v>0</v>
      </c>
      <c r="N191" s="36">
        <v>0</v>
      </c>
      <c r="O191" s="36">
        <v>0</v>
      </c>
      <c r="P191" s="36">
        <f t="shared" si="29"/>
        <v>0</v>
      </c>
      <c r="Q191" s="62">
        <f t="shared" si="30"/>
        <v>1</v>
      </c>
      <c r="R191" s="62" t="str">
        <f t="shared" si="31"/>
        <v>-</v>
      </c>
      <c r="S191" s="62" t="str">
        <f t="shared" si="32"/>
        <v>-</v>
      </c>
      <c r="T191" s="62">
        <f t="shared" si="33"/>
        <v>1</v>
      </c>
      <c r="U191" s="36">
        <v>0</v>
      </c>
      <c r="V191" s="36">
        <v>0</v>
      </c>
      <c r="W191" s="36">
        <v>1</v>
      </c>
      <c r="X191" s="36">
        <f t="shared" si="34"/>
        <v>1</v>
      </c>
      <c r="Y191" s="36">
        <v>195</v>
      </c>
      <c r="Z191" s="36">
        <f t="shared" si="35"/>
        <v>196</v>
      </c>
      <c r="AA191" s="36">
        <v>0</v>
      </c>
      <c r="AB191" s="36">
        <v>0</v>
      </c>
      <c r="AC191" s="10" t="str">
        <f>VLOOKUP(B191,'STP Mapping'!$A$4:$D$303,4,FALSE)</f>
        <v>Hampshire and the Isle of Wight</v>
      </c>
      <c r="AD191" s="3"/>
    </row>
    <row r="192" spans="2:30" ht="12.75">
      <c r="B192" s="74" t="s">
        <v>272</v>
      </c>
      <c r="C192" s="74" t="s">
        <v>968</v>
      </c>
      <c r="D192" s="35" t="s">
        <v>464</v>
      </c>
      <c r="E192" s="36">
        <v>0</v>
      </c>
      <c r="F192" s="36">
        <v>0</v>
      </c>
      <c r="G192" s="36">
        <v>3814</v>
      </c>
      <c r="H192" s="36">
        <f t="shared" si="24"/>
        <v>3814</v>
      </c>
      <c r="I192" s="36">
        <f t="shared" si="25"/>
        <v>0</v>
      </c>
      <c r="J192" s="36">
        <f t="shared" si="26"/>
        <v>0</v>
      </c>
      <c r="K192" s="36">
        <f t="shared" si="27"/>
        <v>3814</v>
      </c>
      <c r="L192" s="36">
        <f t="shared" si="28"/>
        <v>3814</v>
      </c>
      <c r="M192" s="36">
        <v>0</v>
      </c>
      <c r="N192" s="36">
        <v>0</v>
      </c>
      <c r="O192" s="36">
        <v>0</v>
      </c>
      <c r="P192" s="36">
        <f t="shared" si="29"/>
        <v>0</v>
      </c>
      <c r="Q192" s="62">
        <f t="shared" si="30"/>
        <v>1</v>
      </c>
      <c r="R192" s="62" t="str">
        <f t="shared" si="31"/>
        <v>-</v>
      </c>
      <c r="S192" s="62" t="str">
        <f t="shared" si="32"/>
        <v>-</v>
      </c>
      <c r="T192" s="62">
        <f t="shared" si="33"/>
        <v>1</v>
      </c>
      <c r="U192" s="36">
        <v>0</v>
      </c>
      <c r="V192" s="36">
        <v>0</v>
      </c>
      <c r="W192" s="36">
        <v>0</v>
      </c>
      <c r="X192" s="36">
        <f t="shared" si="34"/>
        <v>0</v>
      </c>
      <c r="Y192" s="36">
        <v>0</v>
      </c>
      <c r="Z192" s="36">
        <f t="shared" si="35"/>
        <v>0</v>
      </c>
      <c r="AA192" s="36">
        <v>0</v>
      </c>
      <c r="AB192" s="36">
        <v>0</v>
      </c>
      <c r="AC192" s="10" t="str">
        <f>VLOOKUP(B192,'STP Mapping'!$A$4:$D$303,4,FALSE)</f>
        <v>Frimley Health</v>
      </c>
      <c r="AD192" s="3"/>
    </row>
    <row r="193" spans="2:30" ht="12.75">
      <c r="B193" s="74" t="s">
        <v>211</v>
      </c>
      <c r="C193" s="74" t="s">
        <v>968</v>
      </c>
      <c r="D193" s="35" t="s">
        <v>481</v>
      </c>
      <c r="E193" s="36">
        <v>0</v>
      </c>
      <c r="F193" s="36">
        <v>0</v>
      </c>
      <c r="G193" s="36">
        <v>6476</v>
      </c>
      <c r="H193" s="36">
        <f t="shared" si="24"/>
        <v>6476</v>
      </c>
      <c r="I193" s="36">
        <f t="shared" si="25"/>
        <v>0</v>
      </c>
      <c r="J193" s="36">
        <f t="shared" si="26"/>
        <v>0</v>
      </c>
      <c r="K193" s="36">
        <f t="shared" si="27"/>
        <v>6443</v>
      </c>
      <c r="L193" s="36">
        <f t="shared" si="28"/>
        <v>6443</v>
      </c>
      <c r="M193" s="36">
        <v>0</v>
      </c>
      <c r="N193" s="36">
        <v>0</v>
      </c>
      <c r="O193" s="36">
        <v>33</v>
      </c>
      <c r="P193" s="36">
        <f t="shared" si="29"/>
        <v>33</v>
      </c>
      <c r="Q193" s="62">
        <f t="shared" si="30"/>
        <v>0.9949042618900555</v>
      </c>
      <c r="R193" s="62" t="str">
        <f t="shared" si="31"/>
        <v>-</v>
      </c>
      <c r="S193" s="62" t="str">
        <f t="shared" si="32"/>
        <v>-</v>
      </c>
      <c r="T193" s="62">
        <f t="shared" si="33"/>
        <v>0.9949042618900555</v>
      </c>
      <c r="U193" s="36">
        <v>0</v>
      </c>
      <c r="V193" s="36">
        <v>0</v>
      </c>
      <c r="W193" s="36">
        <v>0</v>
      </c>
      <c r="X193" s="36">
        <f t="shared" si="34"/>
        <v>0</v>
      </c>
      <c r="Y193" s="36">
        <v>0</v>
      </c>
      <c r="Z193" s="36">
        <f t="shared" si="35"/>
        <v>0</v>
      </c>
      <c r="AA193" s="36">
        <v>0</v>
      </c>
      <c r="AB193" s="36">
        <v>0</v>
      </c>
      <c r="AC193" s="10" t="str">
        <f>VLOOKUP(B193,'STP Mapping'!$A$4:$D$303,4,FALSE)</f>
        <v>Kent &amp; Medway</v>
      </c>
      <c r="AD193" s="3"/>
    </row>
    <row r="194" spans="2:30" ht="12.75">
      <c r="B194" s="74" t="s">
        <v>192</v>
      </c>
      <c r="C194" s="74" t="s">
        <v>968</v>
      </c>
      <c r="D194" s="35" t="s">
        <v>514</v>
      </c>
      <c r="E194" s="36">
        <v>14085</v>
      </c>
      <c r="F194" s="36">
        <v>1227</v>
      </c>
      <c r="G194" s="36">
        <v>0</v>
      </c>
      <c r="H194" s="36">
        <f t="shared" si="24"/>
        <v>15312</v>
      </c>
      <c r="I194" s="36">
        <f t="shared" si="25"/>
        <v>11050</v>
      </c>
      <c r="J194" s="36">
        <f t="shared" si="26"/>
        <v>1206</v>
      </c>
      <c r="K194" s="36">
        <f t="shared" si="27"/>
        <v>0</v>
      </c>
      <c r="L194" s="36">
        <f t="shared" si="28"/>
        <v>12256</v>
      </c>
      <c r="M194" s="36">
        <v>3035</v>
      </c>
      <c r="N194" s="36">
        <v>21</v>
      </c>
      <c r="O194" s="36">
        <v>0</v>
      </c>
      <c r="P194" s="36">
        <f t="shared" si="29"/>
        <v>3056</v>
      </c>
      <c r="Q194" s="62">
        <f t="shared" si="30"/>
        <v>0.800417972831766</v>
      </c>
      <c r="R194" s="62">
        <f t="shared" si="31"/>
        <v>0.7845225417110401</v>
      </c>
      <c r="S194" s="62">
        <f t="shared" si="32"/>
        <v>0.9828850855745721</v>
      </c>
      <c r="T194" s="62" t="str">
        <f t="shared" si="33"/>
        <v>-</v>
      </c>
      <c r="U194" s="36">
        <v>3530</v>
      </c>
      <c r="V194" s="36">
        <v>23</v>
      </c>
      <c r="W194" s="36">
        <v>0</v>
      </c>
      <c r="X194" s="36">
        <f t="shared" si="34"/>
        <v>3553</v>
      </c>
      <c r="Y194" s="36">
        <v>495</v>
      </c>
      <c r="Z194" s="36">
        <f t="shared" si="35"/>
        <v>4048</v>
      </c>
      <c r="AA194" s="36">
        <v>895</v>
      </c>
      <c r="AB194" s="36">
        <v>0</v>
      </c>
      <c r="AC194" s="10" t="str">
        <f>VLOOKUP(B194,'STP Mapping'!$A$4:$D$303,4,FALSE)</f>
        <v>Sussex &amp; East Surrey</v>
      </c>
      <c r="AD194" s="3"/>
    </row>
    <row r="195" spans="2:30" ht="12.75">
      <c r="B195" s="74" t="s">
        <v>164</v>
      </c>
      <c r="C195" s="74" t="s">
        <v>968</v>
      </c>
      <c r="D195" s="35" t="s">
        <v>482</v>
      </c>
      <c r="E195" s="36">
        <v>8690</v>
      </c>
      <c r="F195" s="36">
        <v>0</v>
      </c>
      <c r="G195" s="36">
        <v>754</v>
      </c>
      <c r="H195" s="36">
        <f t="shared" si="24"/>
        <v>9444</v>
      </c>
      <c r="I195" s="36">
        <f t="shared" si="25"/>
        <v>8092</v>
      </c>
      <c r="J195" s="36">
        <f t="shared" si="26"/>
        <v>0</v>
      </c>
      <c r="K195" s="36">
        <f t="shared" si="27"/>
        <v>754</v>
      </c>
      <c r="L195" s="36">
        <f t="shared" si="28"/>
        <v>8846</v>
      </c>
      <c r="M195" s="36">
        <v>598</v>
      </c>
      <c r="N195" s="36">
        <v>0</v>
      </c>
      <c r="O195" s="36">
        <v>0</v>
      </c>
      <c r="P195" s="36">
        <f t="shared" si="29"/>
        <v>598</v>
      </c>
      <c r="Q195" s="62">
        <f t="shared" si="30"/>
        <v>0.9366793731469716</v>
      </c>
      <c r="R195" s="62">
        <f t="shared" si="31"/>
        <v>0.9311852704257767</v>
      </c>
      <c r="S195" s="62" t="str">
        <f t="shared" si="32"/>
        <v>-</v>
      </c>
      <c r="T195" s="62">
        <f t="shared" si="33"/>
        <v>1</v>
      </c>
      <c r="U195" s="36">
        <v>2569</v>
      </c>
      <c r="V195" s="36">
        <v>0</v>
      </c>
      <c r="W195" s="36">
        <v>0</v>
      </c>
      <c r="X195" s="36">
        <f t="shared" si="34"/>
        <v>2569</v>
      </c>
      <c r="Y195" s="36">
        <v>765</v>
      </c>
      <c r="Z195" s="36">
        <f t="shared" si="35"/>
        <v>3334</v>
      </c>
      <c r="AA195" s="36">
        <v>276</v>
      </c>
      <c r="AB195" s="36">
        <v>0</v>
      </c>
      <c r="AC195" s="10" t="str">
        <f>VLOOKUP(B195,'STP Mapping'!$A$4:$D$303,4,FALSE)</f>
        <v>Sussex &amp; East Surrey</v>
      </c>
      <c r="AD195" s="3"/>
    </row>
    <row r="196" spans="2:30" ht="12.75">
      <c r="B196" s="74" t="s">
        <v>243</v>
      </c>
      <c r="C196" s="74" t="s">
        <v>968</v>
      </c>
      <c r="D196" s="35" t="s">
        <v>459</v>
      </c>
      <c r="E196" s="36">
        <v>0</v>
      </c>
      <c r="F196" s="36">
        <v>0</v>
      </c>
      <c r="G196" s="36">
        <v>3546</v>
      </c>
      <c r="H196" s="36">
        <f t="shared" si="24"/>
        <v>3546</v>
      </c>
      <c r="I196" s="36">
        <f t="shared" si="25"/>
        <v>0</v>
      </c>
      <c r="J196" s="36">
        <f t="shared" si="26"/>
        <v>0</v>
      </c>
      <c r="K196" s="36">
        <f t="shared" si="27"/>
        <v>3476</v>
      </c>
      <c r="L196" s="36">
        <f t="shared" si="28"/>
        <v>3476</v>
      </c>
      <c r="M196" s="36">
        <v>0</v>
      </c>
      <c r="N196" s="36">
        <v>0</v>
      </c>
      <c r="O196" s="36">
        <v>70</v>
      </c>
      <c r="P196" s="36">
        <f t="shared" si="29"/>
        <v>70</v>
      </c>
      <c r="Q196" s="62">
        <f t="shared" si="30"/>
        <v>0.9802594472645234</v>
      </c>
      <c r="R196" s="62" t="str">
        <f t="shared" si="31"/>
        <v>-</v>
      </c>
      <c r="S196" s="62" t="str">
        <f t="shared" si="32"/>
        <v>-</v>
      </c>
      <c r="T196" s="62">
        <f t="shared" si="33"/>
        <v>0.9802594472645234</v>
      </c>
      <c r="U196" s="36">
        <v>0</v>
      </c>
      <c r="V196" s="36">
        <v>0</v>
      </c>
      <c r="W196" s="36">
        <v>0</v>
      </c>
      <c r="X196" s="36">
        <f t="shared" si="34"/>
        <v>0</v>
      </c>
      <c r="Y196" s="36">
        <v>0</v>
      </c>
      <c r="Z196" s="36">
        <f t="shared" si="35"/>
        <v>0</v>
      </c>
      <c r="AA196" s="36">
        <v>0</v>
      </c>
      <c r="AB196" s="36">
        <v>0</v>
      </c>
      <c r="AC196" s="10" t="str">
        <f>VLOOKUP(B196,'STP Mapping'!$A$4:$D$303,4,FALSE)</f>
        <v>Buckinghamshire, Oxfordshire and Berkshire West</v>
      </c>
      <c r="AD196" s="3"/>
    </row>
    <row r="197" spans="2:30" ht="12.75">
      <c r="B197" s="74" t="s">
        <v>142</v>
      </c>
      <c r="C197" s="74" t="s">
        <v>968</v>
      </c>
      <c r="D197" s="35" t="s">
        <v>493</v>
      </c>
      <c r="E197" s="36">
        <v>0</v>
      </c>
      <c r="F197" s="36">
        <v>0</v>
      </c>
      <c r="G197" s="36">
        <v>1067</v>
      </c>
      <c r="H197" s="36">
        <f t="shared" si="24"/>
        <v>1067</v>
      </c>
      <c r="I197" s="36">
        <f t="shared" si="25"/>
        <v>0</v>
      </c>
      <c r="J197" s="36">
        <f t="shared" si="26"/>
        <v>0</v>
      </c>
      <c r="K197" s="36">
        <f t="shared" si="27"/>
        <v>1064</v>
      </c>
      <c r="L197" s="36">
        <f t="shared" si="28"/>
        <v>1064</v>
      </c>
      <c r="M197" s="36">
        <v>0</v>
      </c>
      <c r="N197" s="36">
        <v>0</v>
      </c>
      <c r="O197" s="36">
        <v>3</v>
      </c>
      <c r="P197" s="36">
        <f t="shared" si="29"/>
        <v>3</v>
      </c>
      <c r="Q197" s="62">
        <f t="shared" si="30"/>
        <v>0.9971883786316776</v>
      </c>
      <c r="R197" s="62" t="str">
        <f t="shared" si="31"/>
        <v>-</v>
      </c>
      <c r="S197" s="62" t="str">
        <f t="shared" si="32"/>
        <v>-</v>
      </c>
      <c r="T197" s="62">
        <f t="shared" si="33"/>
        <v>0.9971883786316776</v>
      </c>
      <c r="U197" s="36">
        <v>0</v>
      </c>
      <c r="V197" s="36">
        <v>0</v>
      </c>
      <c r="W197" s="36">
        <v>14</v>
      </c>
      <c r="X197" s="36">
        <f t="shared" si="34"/>
        <v>14</v>
      </c>
      <c r="Y197" s="36">
        <v>382</v>
      </c>
      <c r="Z197" s="36">
        <f t="shared" si="35"/>
        <v>396</v>
      </c>
      <c r="AA197" s="36">
        <v>0</v>
      </c>
      <c r="AB197" s="36">
        <v>0</v>
      </c>
      <c r="AC197" s="10" t="str">
        <f>VLOOKUP(B197,'STP Mapping'!$A$4:$D$303,4,FALSE)</f>
        <v>Sussex &amp; East Surrey</v>
      </c>
      <c r="AD197" s="3"/>
    </row>
    <row r="198" spans="2:30" ht="12.75">
      <c r="B198" s="74" t="s">
        <v>197</v>
      </c>
      <c r="C198" s="74" t="s">
        <v>968</v>
      </c>
      <c r="D198" s="35" t="s">
        <v>516</v>
      </c>
      <c r="E198" s="36">
        <v>6968</v>
      </c>
      <c r="F198" s="36">
        <v>1280</v>
      </c>
      <c r="G198" s="36">
        <v>5790</v>
      </c>
      <c r="H198" s="36">
        <f t="shared" si="24"/>
        <v>14038</v>
      </c>
      <c r="I198" s="36">
        <f t="shared" si="25"/>
        <v>5188</v>
      </c>
      <c r="J198" s="36">
        <f t="shared" si="26"/>
        <v>1280</v>
      </c>
      <c r="K198" s="36">
        <f t="shared" si="27"/>
        <v>5769</v>
      </c>
      <c r="L198" s="36">
        <f t="shared" si="28"/>
        <v>12237</v>
      </c>
      <c r="M198" s="36">
        <v>1780</v>
      </c>
      <c r="N198" s="36">
        <v>0</v>
      </c>
      <c r="O198" s="36">
        <v>21</v>
      </c>
      <c r="P198" s="36">
        <f t="shared" si="29"/>
        <v>1801</v>
      </c>
      <c r="Q198" s="62">
        <f t="shared" si="30"/>
        <v>0.8717053711354894</v>
      </c>
      <c r="R198" s="62">
        <f t="shared" si="31"/>
        <v>0.7445464982778416</v>
      </c>
      <c r="S198" s="62">
        <f t="shared" si="32"/>
        <v>1</v>
      </c>
      <c r="T198" s="62">
        <f t="shared" si="33"/>
        <v>0.9963730569948187</v>
      </c>
      <c r="U198" s="36">
        <v>3563</v>
      </c>
      <c r="V198" s="36">
        <v>1097</v>
      </c>
      <c r="W198" s="36">
        <v>0</v>
      </c>
      <c r="X198" s="36">
        <f t="shared" si="34"/>
        <v>4660</v>
      </c>
      <c r="Y198" s="36">
        <v>750</v>
      </c>
      <c r="Z198" s="36">
        <f t="shared" si="35"/>
        <v>5410</v>
      </c>
      <c r="AA198" s="36">
        <v>589</v>
      </c>
      <c r="AB198" s="36">
        <v>0</v>
      </c>
      <c r="AC198" s="10" t="str">
        <f>VLOOKUP(B198,'STP Mapping'!$A$4:$D$303,4,FALSE)</f>
        <v>Buckinghamshire, Oxfordshire and Berkshire West</v>
      </c>
      <c r="AD198" s="3"/>
    </row>
    <row r="199" spans="2:30" ht="12.75">
      <c r="B199" s="74" t="s">
        <v>130</v>
      </c>
      <c r="C199" s="74" t="s">
        <v>968</v>
      </c>
      <c r="D199" s="35" t="s">
        <v>463</v>
      </c>
      <c r="E199" s="36">
        <v>10179</v>
      </c>
      <c r="F199" s="36">
        <v>0</v>
      </c>
      <c r="G199" s="36">
        <v>1013</v>
      </c>
      <c r="H199" s="36">
        <f t="shared" si="24"/>
        <v>11192</v>
      </c>
      <c r="I199" s="36">
        <f t="shared" si="25"/>
        <v>8868</v>
      </c>
      <c r="J199" s="36">
        <f t="shared" si="26"/>
        <v>0</v>
      </c>
      <c r="K199" s="36">
        <f t="shared" si="27"/>
        <v>1009</v>
      </c>
      <c r="L199" s="36">
        <f t="shared" si="28"/>
        <v>9877</v>
      </c>
      <c r="M199" s="36">
        <v>1311</v>
      </c>
      <c r="N199" s="36">
        <v>0</v>
      </c>
      <c r="O199" s="36">
        <v>4</v>
      </c>
      <c r="P199" s="36">
        <f t="shared" si="29"/>
        <v>1315</v>
      </c>
      <c r="Q199" s="62">
        <f t="shared" si="30"/>
        <v>0.882505360972123</v>
      </c>
      <c r="R199" s="62">
        <f t="shared" si="31"/>
        <v>0.8712054229295608</v>
      </c>
      <c r="S199" s="62" t="str">
        <f t="shared" si="32"/>
        <v>-</v>
      </c>
      <c r="T199" s="62">
        <f t="shared" si="33"/>
        <v>0.9960513326752222</v>
      </c>
      <c r="U199" s="36">
        <v>2921</v>
      </c>
      <c r="V199" s="36">
        <v>0</v>
      </c>
      <c r="W199" s="36">
        <v>0</v>
      </c>
      <c r="X199" s="36">
        <f t="shared" si="34"/>
        <v>2921</v>
      </c>
      <c r="Y199" s="36">
        <v>1130</v>
      </c>
      <c r="Z199" s="36">
        <f t="shared" si="35"/>
        <v>4051</v>
      </c>
      <c r="AA199" s="36">
        <v>745</v>
      </c>
      <c r="AB199" s="36">
        <v>1</v>
      </c>
      <c r="AC199" s="10" t="str">
        <f>VLOOKUP(B199,'STP Mapping'!$A$4:$D$303,4,FALSE)</f>
        <v>Hampshire and the Isle of Wight</v>
      </c>
      <c r="AD199" s="3"/>
    </row>
    <row r="200" spans="2:30" ht="12.75">
      <c r="B200" s="74" t="s">
        <v>209</v>
      </c>
      <c r="C200" s="74" t="s">
        <v>968</v>
      </c>
      <c r="D200" s="35" t="s">
        <v>513</v>
      </c>
      <c r="E200" s="36">
        <v>12742</v>
      </c>
      <c r="F200" s="36">
        <v>0</v>
      </c>
      <c r="G200" s="36">
        <v>0</v>
      </c>
      <c r="H200" s="36">
        <f t="shared" si="24"/>
        <v>12742</v>
      </c>
      <c r="I200" s="36">
        <f t="shared" si="25"/>
        <v>12087</v>
      </c>
      <c r="J200" s="36">
        <f t="shared" si="26"/>
        <v>0</v>
      </c>
      <c r="K200" s="36">
        <f t="shared" si="27"/>
        <v>0</v>
      </c>
      <c r="L200" s="36">
        <f t="shared" si="28"/>
        <v>12087</v>
      </c>
      <c r="M200" s="36">
        <v>655</v>
      </c>
      <c r="N200" s="36">
        <v>0</v>
      </c>
      <c r="O200" s="36">
        <v>0</v>
      </c>
      <c r="P200" s="36">
        <f t="shared" si="29"/>
        <v>655</v>
      </c>
      <c r="Q200" s="62">
        <f t="shared" si="30"/>
        <v>0.9485951969863444</v>
      </c>
      <c r="R200" s="62">
        <f t="shared" si="31"/>
        <v>0.9485951969863444</v>
      </c>
      <c r="S200" s="62" t="str">
        <f t="shared" si="32"/>
        <v>-</v>
      </c>
      <c r="T200" s="62" t="str">
        <f t="shared" si="33"/>
        <v>-</v>
      </c>
      <c r="U200" s="36">
        <v>3850</v>
      </c>
      <c r="V200" s="36">
        <v>0</v>
      </c>
      <c r="W200" s="36">
        <v>0</v>
      </c>
      <c r="X200" s="36">
        <f t="shared" si="34"/>
        <v>3850</v>
      </c>
      <c r="Y200" s="36">
        <v>1440</v>
      </c>
      <c r="Z200" s="36">
        <f t="shared" si="35"/>
        <v>5290</v>
      </c>
      <c r="AA200" s="36">
        <v>67</v>
      </c>
      <c r="AB200" s="36">
        <v>0</v>
      </c>
      <c r="AC200" s="10" t="str">
        <f>VLOOKUP(B200,'STP Mapping'!$A$4:$D$303,4,FALSE)</f>
        <v>Sussex &amp; East Surrey</v>
      </c>
      <c r="AD200" s="3"/>
    </row>
    <row r="201" spans="2:30" ht="12.75">
      <c r="B201" s="74" t="s">
        <v>141</v>
      </c>
      <c r="C201" s="74" t="s">
        <v>968</v>
      </c>
      <c r="D201" s="35" t="s">
        <v>484</v>
      </c>
      <c r="E201" s="36">
        <v>7886</v>
      </c>
      <c r="F201" s="36">
        <v>0</v>
      </c>
      <c r="G201" s="36">
        <v>2978</v>
      </c>
      <c r="H201" s="36">
        <f t="shared" si="24"/>
        <v>10864</v>
      </c>
      <c r="I201" s="36">
        <f t="shared" si="25"/>
        <v>5215</v>
      </c>
      <c r="J201" s="36">
        <f t="shared" si="26"/>
        <v>0</v>
      </c>
      <c r="K201" s="36">
        <f t="shared" si="27"/>
        <v>2942</v>
      </c>
      <c r="L201" s="36">
        <f t="shared" si="28"/>
        <v>8157</v>
      </c>
      <c r="M201" s="36">
        <v>2671</v>
      </c>
      <c r="N201" s="36">
        <v>0</v>
      </c>
      <c r="O201" s="36">
        <v>36</v>
      </c>
      <c r="P201" s="36">
        <f t="shared" si="29"/>
        <v>2707</v>
      </c>
      <c r="Q201" s="62">
        <f t="shared" si="30"/>
        <v>0.7508284241531664</v>
      </c>
      <c r="R201" s="62">
        <f t="shared" si="31"/>
        <v>0.661298503677403</v>
      </c>
      <c r="S201" s="62" t="str">
        <f t="shared" si="32"/>
        <v>-</v>
      </c>
      <c r="T201" s="62">
        <f t="shared" si="33"/>
        <v>0.9879113498992612</v>
      </c>
      <c r="U201" s="36">
        <v>2049</v>
      </c>
      <c r="V201" s="36">
        <v>0</v>
      </c>
      <c r="W201" s="36">
        <v>0</v>
      </c>
      <c r="X201" s="36">
        <f t="shared" si="34"/>
        <v>2049</v>
      </c>
      <c r="Y201" s="36">
        <v>1105</v>
      </c>
      <c r="Z201" s="36">
        <f t="shared" si="35"/>
        <v>3154</v>
      </c>
      <c r="AA201" s="36">
        <v>1177</v>
      </c>
      <c r="AB201" s="36">
        <v>1</v>
      </c>
      <c r="AC201" s="10" t="str">
        <f>VLOOKUP(B201,'STP Mapping'!$A$4:$D$303,4,FALSE)</f>
        <v>Kent &amp; Medway</v>
      </c>
      <c r="AD201" s="3"/>
    </row>
    <row r="202" spans="2:30" ht="12.75">
      <c r="B202" s="74" t="s">
        <v>234</v>
      </c>
      <c r="C202" s="74" t="s">
        <v>968</v>
      </c>
      <c r="D202" s="35" t="s">
        <v>478</v>
      </c>
      <c r="E202" s="36">
        <v>0</v>
      </c>
      <c r="F202" s="36">
        <v>0</v>
      </c>
      <c r="G202" s="36">
        <v>568</v>
      </c>
      <c r="H202" s="36">
        <f t="shared" si="24"/>
        <v>568</v>
      </c>
      <c r="I202" s="36">
        <f t="shared" si="25"/>
        <v>0</v>
      </c>
      <c r="J202" s="36">
        <f t="shared" si="26"/>
        <v>0</v>
      </c>
      <c r="K202" s="36">
        <f t="shared" si="27"/>
        <v>566</v>
      </c>
      <c r="L202" s="36">
        <f t="shared" si="28"/>
        <v>566</v>
      </c>
      <c r="M202" s="36">
        <v>0</v>
      </c>
      <c r="N202" s="36">
        <v>0</v>
      </c>
      <c r="O202" s="36">
        <v>2</v>
      </c>
      <c r="P202" s="36">
        <f t="shared" si="29"/>
        <v>2</v>
      </c>
      <c r="Q202" s="62">
        <f t="shared" si="30"/>
        <v>0.9964788732394366</v>
      </c>
      <c r="R202" s="62" t="str">
        <f t="shared" si="31"/>
        <v>-</v>
      </c>
      <c r="S202" s="62" t="str">
        <f t="shared" si="32"/>
        <v>-</v>
      </c>
      <c r="T202" s="62">
        <f t="shared" si="33"/>
        <v>0.9964788732394366</v>
      </c>
      <c r="U202" s="36">
        <v>0</v>
      </c>
      <c r="V202" s="36">
        <v>0</v>
      </c>
      <c r="W202" s="36">
        <v>0</v>
      </c>
      <c r="X202" s="36">
        <f t="shared" si="34"/>
        <v>0</v>
      </c>
      <c r="Y202" s="36">
        <v>1</v>
      </c>
      <c r="Z202" s="36">
        <f t="shared" si="35"/>
        <v>1</v>
      </c>
      <c r="AA202" s="36">
        <v>0</v>
      </c>
      <c r="AB202" s="36">
        <v>0</v>
      </c>
      <c r="AC202" s="10" t="str">
        <f>VLOOKUP(B202,'STP Mapping'!$A$4:$D$303,4,FALSE)</f>
        <v>Surrey Heartlands</v>
      </c>
      <c r="AD202" s="3"/>
    </row>
    <row r="203" spans="2:30" ht="12.75">
      <c r="B203" s="74" t="s">
        <v>186</v>
      </c>
      <c r="C203" s="74" t="s">
        <v>968</v>
      </c>
      <c r="D203" s="35" t="s">
        <v>462</v>
      </c>
      <c r="E203" s="36">
        <v>0</v>
      </c>
      <c r="F203" s="36">
        <v>0</v>
      </c>
      <c r="G203" s="36">
        <v>2362</v>
      </c>
      <c r="H203" s="36">
        <f t="shared" si="24"/>
        <v>2362</v>
      </c>
      <c r="I203" s="36">
        <f t="shared" si="25"/>
        <v>0</v>
      </c>
      <c r="J203" s="36">
        <f t="shared" si="26"/>
        <v>0</v>
      </c>
      <c r="K203" s="36">
        <f t="shared" si="27"/>
        <v>2362</v>
      </c>
      <c r="L203" s="36">
        <f t="shared" si="28"/>
        <v>2362</v>
      </c>
      <c r="M203" s="36">
        <v>0</v>
      </c>
      <c r="N203" s="36">
        <v>0</v>
      </c>
      <c r="O203" s="36">
        <v>0</v>
      </c>
      <c r="P203" s="36">
        <f t="shared" si="29"/>
        <v>0</v>
      </c>
      <c r="Q203" s="62">
        <f t="shared" si="30"/>
        <v>1</v>
      </c>
      <c r="R203" s="62" t="str">
        <f t="shared" si="31"/>
        <v>-</v>
      </c>
      <c r="S203" s="62" t="str">
        <f t="shared" si="32"/>
        <v>-</v>
      </c>
      <c r="T203" s="62">
        <f t="shared" si="33"/>
        <v>1</v>
      </c>
      <c r="U203" s="36">
        <v>0</v>
      </c>
      <c r="V203" s="36">
        <v>0</v>
      </c>
      <c r="W203" s="36">
        <v>0</v>
      </c>
      <c r="X203" s="36">
        <f t="shared" si="34"/>
        <v>0</v>
      </c>
      <c r="Y203" s="36">
        <v>0</v>
      </c>
      <c r="Z203" s="36">
        <f t="shared" si="35"/>
        <v>0</v>
      </c>
      <c r="AA203" s="36">
        <v>0</v>
      </c>
      <c r="AB203" s="36">
        <v>0</v>
      </c>
      <c r="AC203" s="10" t="str">
        <f>VLOOKUP(B203,'STP Mapping'!$A$4:$D$303,4,FALSE)</f>
        <v>Buckinghamshire, Oxfordshire and Berkshire West</v>
      </c>
      <c r="AD203" s="3"/>
    </row>
    <row r="204" spans="2:30" ht="12.75">
      <c r="B204" s="74" t="s">
        <v>101</v>
      </c>
      <c r="C204" s="74" t="s">
        <v>968</v>
      </c>
      <c r="D204" s="35" t="s">
        <v>504</v>
      </c>
      <c r="E204" s="36">
        <v>9363</v>
      </c>
      <c r="F204" s="36">
        <v>1704</v>
      </c>
      <c r="G204" s="36">
        <v>2111</v>
      </c>
      <c r="H204" s="36">
        <f t="shared" si="24"/>
        <v>13178</v>
      </c>
      <c r="I204" s="36">
        <f t="shared" si="25"/>
        <v>6991</v>
      </c>
      <c r="J204" s="36">
        <f t="shared" si="26"/>
        <v>1588</v>
      </c>
      <c r="K204" s="36">
        <f t="shared" si="27"/>
        <v>2102</v>
      </c>
      <c r="L204" s="36">
        <f t="shared" si="28"/>
        <v>10681</v>
      </c>
      <c r="M204" s="36">
        <v>2372</v>
      </c>
      <c r="N204" s="36">
        <v>116</v>
      </c>
      <c r="O204" s="36">
        <v>9</v>
      </c>
      <c r="P204" s="36">
        <f t="shared" si="29"/>
        <v>2497</v>
      </c>
      <c r="Q204" s="62">
        <f t="shared" si="30"/>
        <v>0.8105175292153589</v>
      </c>
      <c r="R204" s="62">
        <f t="shared" si="31"/>
        <v>0.7466623945316672</v>
      </c>
      <c r="S204" s="62">
        <f t="shared" si="32"/>
        <v>0.931924882629108</v>
      </c>
      <c r="T204" s="62">
        <f t="shared" si="33"/>
        <v>0.995736617716722</v>
      </c>
      <c r="U204" s="36">
        <v>3193</v>
      </c>
      <c r="V204" s="36">
        <v>21</v>
      </c>
      <c r="W204" s="36">
        <v>15</v>
      </c>
      <c r="X204" s="36">
        <f t="shared" si="34"/>
        <v>3229</v>
      </c>
      <c r="Y204" s="36">
        <v>2033</v>
      </c>
      <c r="Z204" s="36">
        <f t="shared" si="35"/>
        <v>5262</v>
      </c>
      <c r="AA204" s="36">
        <v>177</v>
      </c>
      <c r="AB204" s="36">
        <v>1</v>
      </c>
      <c r="AC204" s="10" t="str">
        <f>VLOOKUP(B204,'STP Mapping'!$A$4:$D$303,4,FALSE)</f>
        <v>Hampshire and the Isle of Wight</v>
      </c>
      <c r="AD204" s="3"/>
    </row>
    <row r="205" spans="2:30" ht="12.75">
      <c r="B205" s="74" t="s">
        <v>137</v>
      </c>
      <c r="C205" s="74" t="s">
        <v>968</v>
      </c>
      <c r="D205" s="35" t="s">
        <v>488</v>
      </c>
      <c r="E205" s="36">
        <v>0</v>
      </c>
      <c r="F205" s="36">
        <v>0</v>
      </c>
      <c r="G205" s="36">
        <v>2945</v>
      </c>
      <c r="H205" s="36">
        <f t="shared" si="24"/>
        <v>2945</v>
      </c>
      <c r="I205" s="36">
        <f t="shared" si="25"/>
        <v>0</v>
      </c>
      <c r="J205" s="36">
        <f t="shared" si="26"/>
        <v>0</v>
      </c>
      <c r="K205" s="36">
        <f t="shared" si="27"/>
        <v>2776</v>
      </c>
      <c r="L205" s="36">
        <f t="shared" si="28"/>
        <v>2776</v>
      </c>
      <c r="M205" s="36">
        <v>0</v>
      </c>
      <c r="N205" s="36">
        <v>0</v>
      </c>
      <c r="O205" s="36">
        <v>169</v>
      </c>
      <c r="P205" s="36">
        <f t="shared" si="29"/>
        <v>169</v>
      </c>
      <c r="Q205" s="62">
        <f t="shared" si="30"/>
        <v>0.9426146010186757</v>
      </c>
      <c r="R205" s="62" t="str">
        <f t="shared" si="31"/>
        <v>-</v>
      </c>
      <c r="S205" s="62" t="str">
        <f t="shared" si="32"/>
        <v>-</v>
      </c>
      <c r="T205" s="62">
        <f t="shared" si="33"/>
        <v>0.9426146010186757</v>
      </c>
      <c r="U205" s="36">
        <v>0</v>
      </c>
      <c r="V205" s="36">
        <v>0</v>
      </c>
      <c r="W205" s="36">
        <v>0</v>
      </c>
      <c r="X205" s="36">
        <f t="shared" si="34"/>
        <v>0</v>
      </c>
      <c r="Y205" s="36">
        <v>0</v>
      </c>
      <c r="Z205" s="36">
        <f t="shared" si="35"/>
        <v>0</v>
      </c>
      <c r="AA205" s="36">
        <v>0</v>
      </c>
      <c r="AB205" s="36">
        <v>0</v>
      </c>
      <c r="AC205" s="10" t="str">
        <f>VLOOKUP(B205,'STP Mapping'!$A$4:$D$303,4,FALSE)</f>
        <v>Buckinghamshire, Oxfordshire and Berkshire West</v>
      </c>
      <c r="AD205" s="3"/>
    </row>
    <row r="206" spans="2:30" ht="12.75">
      <c r="B206" s="74" t="s">
        <v>102</v>
      </c>
      <c r="C206" s="74" t="s">
        <v>968</v>
      </c>
      <c r="D206" s="35" t="s">
        <v>509</v>
      </c>
      <c r="E206" s="36">
        <v>10229</v>
      </c>
      <c r="F206" s="36">
        <v>762</v>
      </c>
      <c r="G206" s="36">
        <v>2107</v>
      </c>
      <c r="H206" s="36">
        <f t="shared" si="24"/>
        <v>13098</v>
      </c>
      <c r="I206" s="36">
        <f t="shared" si="25"/>
        <v>6050</v>
      </c>
      <c r="J206" s="36">
        <f t="shared" si="26"/>
        <v>761</v>
      </c>
      <c r="K206" s="36">
        <f t="shared" si="27"/>
        <v>2105</v>
      </c>
      <c r="L206" s="36">
        <f t="shared" si="28"/>
        <v>8916</v>
      </c>
      <c r="M206" s="36">
        <v>4179</v>
      </c>
      <c r="N206" s="36">
        <v>1</v>
      </c>
      <c r="O206" s="36">
        <v>2</v>
      </c>
      <c r="P206" s="36">
        <f t="shared" si="29"/>
        <v>4182</v>
      </c>
      <c r="Q206" s="62">
        <f t="shared" si="30"/>
        <v>0.6807146129180027</v>
      </c>
      <c r="R206" s="62">
        <f t="shared" si="31"/>
        <v>0.5914556652654218</v>
      </c>
      <c r="S206" s="62">
        <f t="shared" si="32"/>
        <v>0.9986876640419947</v>
      </c>
      <c r="T206" s="62">
        <f t="shared" si="33"/>
        <v>0.9990507831039392</v>
      </c>
      <c r="U206" s="36">
        <v>3449</v>
      </c>
      <c r="V206" s="36">
        <v>0</v>
      </c>
      <c r="W206" s="36">
        <v>3</v>
      </c>
      <c r="X206" s="36">
        <f t="shared" si="34"/>
        <v>3452</v>
      </c>
      <c r="Y206" s="36">
        <v>1465</v>
      </c>
      <c r="Z206" s="36">
        <f t="shared" si="35"/>
        <v>4917</v>
      </c>
      <c r="AA206" s="36">
        <v>816</v>
      </c>
      <c r="AB206" s="36">
        <v>0</v>
      </c>
      <c r="AC206" s="10" t="str">
        <f>VLOOKUP(B206,'STP Mapping'!$A$4:$D$303,4,FALSE)</f>
        <v>Hampshire and the Isle of Wight</v>
      </c>
      <c r="AD206" s="3"/>
    </row>
    <row r="207" spans="2:30" ht="12.75">
      <c r="B207" s="74" t="s">
        <v>180</v>
      </c>
      <c r="C207" s="74" t="s">
        <v>968</v>
      </c>
      <c r="D207" s="35" t="s">
        <v>512</v>
      </c>
      <c r="E207" s="36">
        <v>13807</v>
      </c>
      <c r="F207" s="36">
        <v>0</v>
      </c>
      <c r="G207" s="36">
        <v>2228</v>
      </c>
      <c r="H207" s="36">
        <f t="shared" si="24"/>
        <v>16035</v>
      </c>
      <c r="I207" s="36">
        <f t="shared" si="25"/>
        <v>13113</v>
      </c>
      <c r="J207" s="36">
        <f t="shared" si="26"/>
        <v>0</v>
      </c>
      <c r="K207" s="36">
        <f t="shared" si="27"/>
        <v>2225</v>
      </c>
      <c r="L207" s="36">
        <f t="shared" si="28"/>
        <v>15338</v>
      </c>
      <c r="M207" s="36">
        <v>694</v>
      </c>
      <c r="N207" s="36">
        <v>0</v>
      </c>
      <c r="O207" s="36">
        <v>3</v>
      </c>
      <c r="P207" s="36">
        <f t="shared" si="29"/>
        <v>697</v>
      </c>
      <c r="Q207" s="62">
        <f t="shared" si="30"/>
        <v>0.9565325849703773</v>
      </c>
      <c r="R207" s="62">
        <f t="shared" si="31"/>
        <v>0.9497356413413486</v>
      </c>
      <c r="S207" s="62" t="str">
        <f t="shared" si="32"/>
        <v>-</v>
      </c>
      <c r="T207" s="62">
        <f t="shared" si="33"/>
        <v>0.998653500897666</v>
      </c>
      <c r="U207" s="36">
        <v>4397</v>
      </c>
      <c r="V207" s="36">
        <v>0</v>
      </c>
      <c r="W207" s="36">
        <v>0</v>
      </c>
      <c r="X207" s="36">
        <f t="shared" si="34"/>
        <v>4397</v>
      </c>
      <c r="Y207" s="36">
        <v>545</v>
      </c>
      <c r="Z207" s="36">
        <f t="shared" si="35"/>
        <v>4942</v>
      </c>
      <c r="AA207" s="36">
        <v>153</v>
      </c>
      <c r="AB207" s="36">
        <v>0</v>
      </c>
      <c r="AC207" s="10" t="str">
        <f>VLOOKUP(B207,'STP Mapping'!$A$4:$D$303,4,FALSE)</f>
        <v>Kent &amp; Medway</v>
      </c>
      <c r="AD207" s="3"/>
    </row>
    <row r="208" spans="2:30" ht="12.75">
      <c r="B208" s="74" t="s">
        <v>131</v>
      </c>
      <c r="C208" s="74" t="s">
        <v>968</v>
      </c>
      <c r="D208" s="35" t="s">
        <v>517</v>
      </c>
      <c r="E208" s="36">
        <v>9680</v>
      </c>
      <c r="F208" s="36">
        <v>0</v>
      </c>
      <c r="G208" s="36">
        <v>1708</v>
      </c>
      <c r="H208" s="36">
        <f t="shared" si="24"/>
        <v>11388</v>
      </c>
      <c r="I208" s="36">
        <f t="shared" si="25"/>
        <v>7929</v>
      </c>
      <c r="J208" s="36">
        <f t="shared" si="26"/>
        <v>0</v>
      </c>
      <c r="K208" s="36">
        <f t="shared" si="27"/>
        <v>1705</v>
      </c>
      <c r="L208" s="36">
        <f t="shared" si="28"/>
        <v>9634</v>
      </c>
      <c r="M208" s="36">
        <v>1751</v>
      </c>
      <c r="N208" s="36">
        <v>0</v>
      </c>
      <c r="O208" s="36">
        <v>3</v>
      </c>
      <c r="P208" s="36">
        <f t="shared" si="29"/>
        <v>1754</v>
      </c>
      <c r="Q208" s="62">
        <f t="shared" si="30"/>
        <v>0.8459782226905515</v>
      </c>
      <c r="R208" s="62">
        <f t="shared" si="31"/>
        <v>0.8191115702479339</v>
      </c>
      <c r="S208" s="62" t="str">
        <f t="shared" si="32"/>
        <v>-</v>
      </c>
      <c r="T208" s="62">
        <f t="shared" si="33"/>
        <v>0.9982435597189696</v>
      </c>
      <c r="U208" s="36">
        <v>2808</v>
      </c>
      <c r="V208" s="36">
        <v>0</v>
      </c>
      <c r="W208" s="36">
        <v>0</v>
      </c>
      <c r="X208" s="36">
        <f t="shared" si="34"/>
        <v>2808</v>
      </c>
      <c r="Y208" s="36">
        <v>280</v>
      </c>
      <c r="Z208" s="36">
        <f t="shared" si="35"/>
        <v>3088</v>
      </c>
      <c r="AA208" s="36">
        <v>512</v>
      </c>
      <c r="AB208" s="36">
        <v>0</v>
      </c>
      <c r="AC208" s="10" t="str">
        <f>VLOOKUP(B208,'STP Mapping'!$A$4:$D$303,4,FALSE)</f>
        <v>Kent &amp; Medway</v>
      </c>
      <c r="AD208" s="3"/>
    </row>
    <row r="209" spans="2:30" ht="12.75">
      <c r="B209" s="74" t="s">
        <v>171</v>
      </c>
      <c r="C209" s="74" t="s">
        <v>968</v>
      </c>
      <c r="D209" s="35" t="s">
        <v>483</v>
      </c>
      <c r="E209" s="36">
        <v>15559</v>
      </c>
      <c r="F209" s="36">
        <v>0</v>
      </c>
      <c r="G209" s="36">
        <v>3808</v>
      </c>
      <c r="H209" s="36">
        <f t="shared" si="24"/>
        <v>19367</v>
      </c>
      <c r="I209" s="36">
        <f t="shared" si="25"/>
        <v>11357</v>
      </c>
      <c r="J209" s="36">
        <f t="shared" si="26"/>
        <v>0</v>
      </c>
      <c r="K209" s="36">
        <f t="shared" si="27"/>
        <v>3794</v>
      </c>
      <c r="L209" s="36">
        <f t="shared" si="28"/>
        <v>15151</v>
      </c>
      <c r="M209" s="36">
        <v>4202</v>
      </c>
      <c r="N209" s="36">
        <v>0</v>
      </c>
      <c r="O209" s="36">
        <v>14</v>
      </c>
      <c r="P209" s="36">
        <f t="shared" si="29"/>
        <v>4216</v>
      </c>
      <c r="Q209" s="62">
        <f t="shared" si="30"/>
        <v>0.7823101151443177</v>
      </c>
      <c r="R209" s="62">
        <f t="shared" si="31"/>
        <v>0.7299312295134649</v>
      </c>
      <c r="S209" s="62" t="str">
        <f t="shared" si="32"/>
        <v>-</v>
      </c>
      <c r="T209" s="62">
        <f t="shared" si="33"/>
        <v>0.9963235294117647</v>
      </c>
      <c r="U209" s="36">
        <v>5138</v>
      </c>
      <c r="V209" s="36">
        <v>0</v>
      </c>
      <c r="W209" s="36">
        <v>191</v>
      </c>
      <c r="X209" s="36">
        <f t="shared" si="34"/>
        <v>5329</v>
      </c>
      <c r="Y209" s="36">
        <v>1704</v>
      </c>
      <c r="Z209" s="36">
        <f t="shared" si="35"/>
        <v>7033</v>
      </c>
      <c r="AA209" s="36">
        <v>858</v>
      </c>
      <c r="AB209" s="36">
        <v>0</v>
      </c>
      <c r="AC209" s="10" t="str">
        <f>VLOOKUP(B209,'STP Mapping'!$A$4:$D$303,4,FALSE)</f>
        <v>Kent &amp; Medway</v>
      </c>
      <c r="AD209" s="3"/>
    </row>
    <row r="210" spans="2:30" ht="12.75">
      <c r="B210" s="74" t="s">
        <v>45</v>
      </c>
      <c r="C210" s="74" t="s">
        <v>968</v>
      </c>
      <c r="D210" s="35" t="s">
        <v>525</v>
      </c>
      <c r="E210" s="36">
        <v>3791</v>
      </c>
      <c r="F210" s="36">
        <v>0</v>
      </c>
      <c r="G210" s="36">
        <v>1039</v>
      </c>
      <c r="H210" s="36">
        <f t="shared" si="24"/>
        <v>4830</v>
      </c>
      <c r="I210" s="36">
        <f t="shared" si="25"/>
        <v>3045</v>
      </c>
      <c r="J210" s="36">
        <f t="shared" si="26"/>
        <v>0</v>
      </c>
      <c r="K210" s="36">
        <f t="shared" si="27"/>
        <v>1039</v>
      </c>
      <c r="L210" s="36">
        <f t="shared" si="28"/>
        <v>4084</v>
      </c>
      <c r="M210" s="36">
        <v>746</v>
      </c>
      <c r="N210" s="36">
        <v>0</v>
      </c>
      <c r="O210" s="36">
        <v>0</v>
      </c>
      <c r="P210" s="36">
        <f t="shared" si="29"/>
        <v>746</v>
      </c>
      <c r="Q210" s="62">
        <f t="shared" si="30"/>
        <v>0.8455486542443064</v>
      </c>
      <c r="R210" s="62">
        <f t="shared" si="31"/>
        <v>0.8032181482458455</v>
      </c>
      <c r="S210" s="62" t="str">
        <f t="shared" si="32"/>
        <v>-</v>
      </c>
      <c r="T210" s="62">
        <f t="shared" si="33"/>
        <v>1</v>
      </c>
      <c r="U210" s="36">
        <v>879</v>
      </c>
      <c r="V210" s="36">
        <v>0</v>
      </c>
      <c r="W210" s="36">
        <v>0</v>
      </c>
      <c r="X210" s="36">
        <f t="shared" si="34"/>
        <v>879</v>
      </c>
      <c r="Y210" s="36">
        <v>223</v>
      </c>
      <c r="Z210" s="36">
        <f t="shared" si="35"/>
        <v>1102</v>
      </c>
      <c r="AA210" s="36">
        <v>319</v>
      </c>
      <c r="AB210" s="36">
        <v>0</v>
      </c>
      <c r="AC210" s="10" t="str">
        <f>VLOOKUP(B210,'STP Mapping'!$A$4:$D$303,4,FALSE)</f>
        <v>Hampshire and the Isle of Wight</v>
      </c>
      <c r="AD210" s="3"/>
    </row>
    <row r="211" spans="2:30" ht="12.75">
      <c r="B211" s="74" t="s">
        <v>82</v>
      </c>
      <c r="C211" s="74" t="s">
        <v>968</v>
      </c>
      <c r="D211" s="35" t="s">
        <v>511</v>
      </c>
      <c r="E211" s="36">
        <v>0</v>
      </c>
      <c r="F211" s="36">
        <v>0</v>
      </c>
      <c r="G211" s="36">
        <v>9782</v>
      </c>
      <c r="H211" s="36">
        <f t="shared" si="24"/>
        <v>9782</v>
      </c>
      <c r="I211" s="36">
        <f t="shared" si="25"/>
        <v>0</v>
      </c>
      <c r="J211" s="36">
        <f t="shared" si="26"/>
        <v>0</v>
      </c>
      <c r="K211" s="36">
        <f t="shared" si="27"/>
        <v>9551</v>
      </c>
      <c r="L211" s="36">
        <f t="shared" si="28"/>
        <v>9551</v>
      </c>
      <c r="M211" s="36">
        <v>0</v>
      </c>
      <c r="N211" s="36">
        <v>0</v>
      </c>
      <c r="O211" s="36">
        <v>231</v>
      </c>
      <c r="P211" s="36">
        <f t="shared" si="29"/>
        <v>231</v>
      </c>
      <c r="Q211" s="62">
        <f t="shared" si="30"/>
        <v>0.9763851973011654</v>
      </c>
      <c r="R211" s="62" t="str">
        <f t="shared" si="31"/>
        <v>-</v>
      </c>
      <c r="S211" s="62" t="str">
        <f t="shared" si="32"/>
        <v>-</v>
      </c>
      <c r="T211" s="62">
        <f t="shared" si="33"/>
        <v>0.9763851973011654</v>
      </c>
      <c r="U211" s="36">
        <v>0</v>
      </c>
      <c r="V211" s="36">
        <v>0</v>
      </c>
      <c r="W211" s="36">
        <v>1</v>
      </c>
      <c r="X211" s="36">
        <f t="shared" si="34"/>
        <v>1</v>
      </c>
      <c r="Y211" s="36">
        <v>0</v>
      </c>
      <c r="Z211" s="36">
        <f t="shared" si="35"/>
        <v>1</v>
      </c>
      <c r="AA211" s="36">
        <v>0</v>
      </c>
      <c r="AB211" s="36">
        <v>0</v>
      </c>
      <c r="AC211" s="10" t="str">
        <f>VLOOKUP(B211,'STP Mapping'!$A$4:$D$303,4,FALSE)</f>
        <v>Sussex &amp; East Surrey</v>
      </c>
      <c r="AD211" s="3"/>
    </row>
    <row r="212" spans="2:30" ht="12.75">
      <c r="B212" s="74" t="s">
        <v>83</v>
      </c>
      <c r="C212" s="74" t="s">
        <v>968</v>
      </c>
      <c r="D212" s="35" t="s">
        <v>465</v>
      </c>
      <c r="E212" s="36">
        <v>20727</v>
      </c>
      <c r="F212" s="36">
        <v>0</v>
      </c>
      <c r="G212" s="36">
        <v>0</v>
      </c>
      <c r="H212" s="36">
        <f aca="true" t="shared" si="36" ref="H212:H253">SUM(E212:G212)</f>
        <v>20727</v>
      </c>
      <c r="I212" s="36">
        <f aca="true" t="shared" si="37" ref="I212:I253">E212-M212</f>
        <v>17271</v>
      </c>
      <c r="J212" s="36">
        <f aca="true" t="shared" si="38" ref="J212:J253">F212-N212</f>
        <v>0</v>
      </c>
      <c r="K212" s="36">
        <f aca="true" t="shared" si="39" ref="K212:K253">G212-O212</f>
        <v>0</v>
      </c>
      <c r="L212" s="36">
        <f aca="true" t="shared" si="40" ref="L212:L253">H212-P212</f>
        <v>17271</v>
      </c>
      <c r="M212" s="36">
        <v>3456</v>
      </c>
      <c r="N212" s="36">
        <v>0</v>
      </c>
      <c r="O212" s="36">
        <v>0</v>
      </c>
      <c r="P212" s="36">
        <f aca="true" t="shared" si="41" ref="P212:P253">SUM(M212:O212)</f>
        <v>3456</v>
      </c>
      <c r="Q212" s="62">
        <f aca="true" t="shared" si="42" ref="Q212:Q253">_xlfn.IFERROR(L212/(L212+P212),"-")</f>
        <v>0.8332609639600521</v>
      </c>
      <c r="R212" s="62">
        <f aca="true" t="shared" si="43" ref="R212:R253">_xlfn.IFERROR(I212/(I212+M212),"-")</f>
        <v>0.8332609639600521</v>
      </c>
      <c r="S212" s="62" t="str">
        <f aca="true" t="shared" si="44" ref="S212:S253">_xlfn.IFERROR(J212/(J212+N212),"-")</f>
        <v>-</v>
      </c>
      <c r="T212" s="62" t="str">
        <f aca="true" t="shared" si="45" ref="T212:T253">_xlfn.IFERROR(K212/(K212+O212),"-")</f>
        <v>-</v>
      </c>
      <c r="U212" s="36">
        <v>6284</v>
      </c>
      <c r="V212" s="36">
        <v>0</v>
      </c>
      <c r="W212" s="36">
        <v>0</v>
      </c>
      <c r="X212" s="36">
        <f aca="true" t="shared" si="46" ref="X212:X253">SUM(U212:W212)</f>
        <v>6284</v>
      </c>
      <c r="Y212" s="36">
        <v>1599</v>
      </c>
      <c r="Z212" s="36">
        <f aca="true" t="shared" si="47" ref="Z212:Z253">SUM(X212:Y212)</f>
        <v>7883</v>
      </c>
      <c r="AA212" s="36">
        <v>521</v>
      </c>
      <c r="AB212" s="36">
        <v>0</v>
      </c>
      <c r="AC212" s="10" t="str">
        <f>VLOOKUP(B212,'STP Mapping'!$A$4:$D$303,4,FALSE)</f>
        <v>Frimley Health</v>
      </c>
      <c r="AD212" s="3"/>
    </row>
    <row r="213" spans="2:30" ht="12.75">
      <c r="B213" s="74" t="s">
        <v>189</v>
      </c>
      <c r="C213" s="74" t="s">
        <v>968</v>
      </c>
      <c r="D213" s="35" t="s">
        <v>522</v>
      </c>
      <c r="E213" s="36">
        <v>10478</v>
      </c>
      <c r="F213" s="36">
        <v>0</v>
      </c>
      <c r="G213" s="36">
        <v>909</v>
      </c>
      <c r="H213" s="36">
        <f t="shared" si="36"/>
        <v>11387</v>
      </c>
      <c r="I213" s="36">
        <f t="shared" si="37"/>
        <v>9693</v>
      </c>
      <c r="J213" s="36">
        <f t="shared" si="38"/>
        <v>0</v>
      </c>
      <c r="K213" s="36">
        <f t="shared" si="39"/>
        <v>909</v>
      </c>
      <c r="L213" s="36">
        <f t="shared" si="40"/>
        <v>10602</v>
      </c>
      <c r="M213" s="36">
        <v>785</v>
      </c>
      <c r="N213" s="36">
        <v>0</v>
      </c>
      <c r="O213" s="36">
        <v>0</v>
      </c>
      <c r="P213" s="36">
        <f t="shared" si="41"/>
        <v>785</v>
      </c>
      <c r="Q213" s="62">
        <f t="shared" si="42"/>
        <v>0.931061737068587</v>
      </c>
      <c r="R213" s="62">
        <f t="shared" si="43"/>
        <v>0.9250811223515938</v>
      </c>
      <c r="S213" s="62" t="str">
        <f t="shared" si="44"/>
        <v>-</v>
      </c>
      <c r="T213" s="62">
        <f t="shared" si="45"/>
        <v>1</v>
      </c>
      <c r="U213" s="36">
        <v>3632</v>
      </c>
      <c r="V213" s="36">
        <v>0</v>
      </c>
      <c r="W213" s="36">
        <v>0</v>
      </c>
      <c r="X213" s="36">
        <f t="shared" si="46"/>
        <v>3632</v>
      </c>
      <c r="Y213" s="36">
        <v>783</v>
      </c>
      <c r="Z213" s="36">
        <f t="shared" si="47"/>
        <v>4415</v>
      </c>
      <c r="AA213" s="36">
        <v>101</v>
      </c>
      <c r="AB213" s="36">
        <v>0</v>
      </c>
      <c r="AC213" s="10" t="str">
        <f>VLOOKUP(B213,'STP Mapping'!$A$4:$D$303,4,FALSE)</f>
        <v>Sussex &amp; East Surrey</v>
      </c>
      <c r="AD213" s="3"/>
    </row>
    <row r="214" spans="2:30" ht="12.75">
      <c r="B214" s="74" t="s">
        <v>456</v>
      </c>
      <c r="C214" s="74" t="s">
        <v>968</v>
      </c>
      <c r="D214" s="35" t="s">
        <v>457</v>
      </c>
      <c r="E214" s="36">
        <v>0</v>
      </c>
      <c r="F214" s="36">
        <v>0</v>
      </c>
      <c r="G214" s="36">
        <v>3987</v>
      </c>
      <c r="H214" s="36">
        <f t="shared" si="36"/>
        <v>3987</v>
      </c>
      <c r="I214" s="36">
        <f t="shared" si="37"/>
        <v>0</v>
      </c>
      <c r="J214" s="36">
        <f t="shared" si="38"/>
        <v>0</v>
      </c>
      <c r="K214" s="36">
        <f t="shared" si="39"/>
        <v>3985</v>
      </c>
      <c r="L214" s="36">
        <f t="shared" si="40"/>
        <v>3985</v>
      </c>
      <c r="M214" s="36">
        <v>0</v>
      </c>
      <c r="N214" s="36">
        <v>0</v>
      </c>
      <c r="O214" s="36">
        <v>2</v>
      </c>
      <c r="P214" s="36">
        <f t="shared" si="41"/>
        <v>2</v>
      </c>
      <c r="Q214" s="62">
        <f t="shared" si="42"/>
        <v>0.9994983697015299</v>
      </c>
      <c r="R214" s="62" t="str">
        <f t="shared" si="43"/>
        <v>-</v>
      </c>
      <c r="S214" s="62" t="str">
        <f t="shared" si="44"/>
        <v>-</v>
      </c>
      <c r="T214" s="62">
        <f t="shared" si="45"/>
        <v>0.9994983697015299</v>
      </c>
      <c r="U214" s="36">
        <v>0</v>
      </c>
      <c r="V214" s="36">
        <v>0</v>
      </c>
      <c r="W214" s="36">
        <v>0</v>
      </c>
      <c r="X214" s="36">
        <f t="shared" si="46"/>
        <v>0</v>
      </c>
      <c r="Y214" s="36">
        <v>0</v>
      </c>
      <c r="Z214" s="36">
        <f t="shared" si="47"/>
        <v>0</v>
      </c>
      <c r="AA214" s="36">
        <v>0</v>
      </c>
      <c r="AB214" s="36">
        <v>0</v>
      </c>
      <c r="AC214" s="10" t="str">
        <f>VLOOKUP(B214,'STP Mapping'!$A$4:$D$303,4,FALSE)</f>
        <v>Surrey Heartlands</v>
      </c>
      <c r="AD214" s="3"/>
    </row>
    <row r="215" spans="2:30" ht="12.75">
      <c r="B215" s="74" t="s">
        <v>563</v>
      </c>
      <c r="C215" s="74" t="s">
        <v>968</v>
      </c>
      <c r="D215" s="35" t="s">
        <v>946</v>
      </c>
      <c r="E215" s="36">
        <v>0</v>
      </c>
      <c r="F215" s="36">
        <v>0</v>
      </c>
      <c r="G215" s="36">
        <v>2024</v>
      </c>
      <c r="H215" s="36">
        <f t="shared" si="36"/>
        <v>2024</v>
      </c>
      <c r="I215" s="36">
        <f t="shared" si="37"/>
        <v>0</v>
      </c>
      <c r="J215" s="36">
        <f t="shared" si="38"/>
        <v>0</v>
      </c>
      <c r="K215" s="36">
        <f t="shared" si="39"/>
        <v>2024</v>
      </c>
      <c r="L215" s="36">
        <f t="shared" si="40"/>
        <v>2024</v>
      </c>
      <c r="M215" s="36">
        <v>0</v>
      </c>
      <c r="N215" s="36">
        <v>0</v>
      </c>
      <c r="O215" s="36">
        <v>0</v>
      </c>
      <c r="P215" s="36">
        <f t="shared" si="41"/>
        <v>0</v>
      </c>
      <c r="Q215" s="62">
        <f t="shared" si="42"/>
        <v>1</v>
      </c>
      <c r="R215" s="62" t="str">
        <f t="shared" si="43"/>
        <v>-</v>
      </c>
      <c r="S215" s="62" t="str">
        <f t="shared" si="44"/>
        <v>-</v>
      </c>
      <c r="T215" s="62">
        <f t="shared" si="45"/>
        <v>1</v>
      </c>
      <c r="U215" s="36">
        <v>0</v>
      </c>
      <c r="V215" s="36">
        <v>0</v>
      </c>
      <c r="W215" s="36">
        <v>0</v>
      </c>
      <c r="X215" s="36">
        <f t="shared" si="46"/>
        <v>0</v>
      </c>
      <c r="Y215" s="36">
        <v>0</v>
      </c>
      <c r="Z215" s="36">
        <f t="shared" si="47"/>
        <v>0</v>
      </c>
      <c r="AA215" s="36">
        <v>0</v>
      </c>
      <c r="AB215" s="36">
        <v>0</v>
      </c>
      <c r="AC215" s="10" t="str">
        <f>VLOOKUP(B215,'STP Mapping'!$A$4:$D$303,4,FALSE)</f>
        <v>Sussex &amp; East Surrey</v>
      </c>
      <c r="AD215" s="3"/>
    </row>
    <row r="216" spans="2:30" ht="12.75">
      <c r="B216" s="74" t="s">
        <v>295</v>
      </c>
      <c r="C216" s="74" t="s">
        <v>968</v>
      </c>
      <c r="D216" s="35" t="s">
        <v>521</v>
      </c>
      <c r="E216" s="36">
        <v>0</v>
      </c>
      <c r="F216" s="36">
        <v>0</v>
      </c>
      <c r="G216" s="36">
        <v>3612</v>
      </c>
      <c r="H216" s="36">
        <f t="shared" si="36"/>
        <v>3612</v>
      </c>
      <c r="I216" s="36">
        <f t="shared" si="37"/>
        <v>0</v>
      </c>
      <c r="J216" s="36">
        <f t="shared" si="38"/>
        <v>0</v>
      </c>
      <c r="K216" s="36">
        <f t="shared" si="39"/>
        <v>3582</v>
      </c>
      <c r="L216" s="36">
        <f t="shared" si="40"/>
        <v>3582</v>
      </c>
      <c r="M216" s="36">
        <v>0</v>
      </c>
      <c r="N216" s="36">
        <v>0</v>
      </c>
      <c r="O216" s="36">
        <v>30</v>
      </c>
      <c r="P216" s="36">
        <f t="shared" si="41"/>
        <v>30</v>
      </c>
      <c r="Q216" s="62">
        <f t="shared" si="42"/>
        <v>0.9916943521594684</v>
      </c>
      <c r="R216" s="62" t="str">
        <f t="shared" si="43"/>
        <v>-</v>
      </c>
      <c r="S216" s="62" t="str">
        <f t="shared" si="44"/>
        <v>-</v>
      </c>
      <c r="T216" s="62">
        <f t="shared" si="45"/>
        <v>0.9916943521594684</v>
      </c>
      <c r="U216" s="36">
        <v>0</v>
      </c>
      <c r="V216" s="36">
        <v>0</v>
      </c>
      <c r="W216" s="36">
        <v>0</v>
      </c>
      <c r="X216" s="36">
        <f t="shared" si="46"/>
        <v>0</v>
      </c>
      <c r="Y216" s="36">
        <v>0</v>
      </c>
      <c r="Z216" s="36">
        <f t="shared" si="47"/>
        <v>0</v>
      </c>
      <c r="AA216" s="36">
        <v>0</v>
      </c>
      <c r="AB216" s="36">
        <v>0</v>
      </c>
      <c r="AC216" s="10" t="str">
        <f>VLOOKUP(B216,'STP Mapping'!$A$4:$D$303,4,FALSE)</f>
        <v>Surrey Heartlands</v>
      </c>
      <c r="AD216" s="3"/>
    </row>
    <row r="217" spans="2:30" ht="12.75">
      <c r="B217" s="74" t="s">
        <v>244</v>
      </c>
      <c r="C217" s="74" t="s">
        <v>968</v>
      </c>
      <c r="D217" s="35" t="s">
        <v>503</v>
      </c>
      <c r="E217" s="36">
        <v>0</v>
      </c>
      <c r="F217" s="36">
        <v>0</v>
      </c>
      <c r="G217" s="36">
        <v>4565</v>
      </c>
      <c r="H217" s="36">
        <f t="shared" si="36"/>
        <v>4565</v>
      </c>
      <c r="I217" s="36">
        <f t="shared" si="37"/>
        <v>0</v>
      </c>
      <c r="J217" s="36">
        <f t="shared" si="38"/>
        <v>0</v>
      </c>
      <c r="K217" s="36">
        <f t="shared" si="39"/>
        <v>4565</v>
      </c>
      <c r="L217" s="36">
        <f t="shared" si="40"/>
        <v>4565</v>
      </c>
      <c r="M217" s="36">
        <v>0</v>
      </c>
      <c r="N217" s="36">
        <v>0</v>
      </c>
      <c r="O217" s="36">
        <v>0</v>
      </c>
      <c r="P217" s="36">
        <f t="shared" si="41"/>
        <v>0</v>
      </c>
      <c r="Q217" s="62">
        <f t="shared" si="42"/>
        <v>1</v>
      </c>
      <c r="R217" s="62" t="str">
        <f t="shared" si="43"/>
        <v>-</v>
      </c>
      <c r="S217" s="62" t="str">
        <f t="shared" si="44"/>
        <v>-</v>
      </c>
      <c r="T217" s="62">
        <f t="shared" si="45"/>
        <v>1</v>
      </c>
      <c r="U217" s="36">
        <v>0</v>
      </c>
      <c r="V217" s="36">
        <v>0</v>
      </c>
      <c r="W217" s="36">
        <v>0</v>
      </c>
      <c r="X217" s="36">
        <f t="shared" si="46"/>
        <v>0</v>
      </c>
      <c r="Y217" s="36">
        <v>0</v>
      </c>
      <c r="Z217" s="36">
        <f t="shared" si="47"/>
        <v>0</v>
      </c>
      <c r="AA217" s="36">
        <v>0</v>
      </c>
      <c r="AB217" s="36">
        <v>0</v>
      </c>
      <c r="AC217" s="10" t="str">
        <f>VLOOKUP(B217,'STP Mapping'!$A$4:$D$303,4,FALSE)</f>
        <v>Hampshire and the Isle of Wight</v>
      </c>
      <c r="AD217" s="3"/>
    </row>
    <row r="218" spans="2:30" ht="12.75">
      <c r="B218" s="74" t="s">
        <v>41</v>
      </c>
      <c r="C218" s="74" t="s">
        <v>968</v>
      </c>
      <c r="D218" s="35" t="s">
        <v>510</v>
      </c>
      <c r="E218" s="36">
        <v>0</v>
      </c>
      <c r="F218" s="36">
        <v>0</v>
      </c>
      <c r="G218" s="36">
        <v>5344</v>
      </c>
      <c r="H218" s="36">
        <f t="shared" si="36"/>
        <v>5344</v>
      </c>
      <c r="I218" s="36">
        <f t="shared" si="37"/>
        <v>0</v>
      </c>
      <c r="J218" s="36">
        <f t="shared" si="38"/>
        <v>0</v>
      </c>
      <c r="K218" s="36">
        <f t="shared" si="39"/>
        <v>5325</v>
      </c>
      <c r="L218" s="36">
        <f t="shared" si="40"/>
        <v>5325</v>
      </c>
      <c r="M218" s="36">
        <v>0</v>
      </c>
      <c r="N218" s="36">
        <v>0</v>
      </c>
      <c r="O218" s="36">
        <v>19</v>
      </c>
      <c r="P218" s="36">
        <f t="shared" si="41"/>
        <v>19</v>
      </c>
      <c r="Q218" s="62">
        <f t="shared" si="42"/>
        <v>0.9964446107784432</v>
      </c>
      <c r="R218" s="62" t="str">
        <f t="shared" si="43"/>
        <v>-</v>
      </c>
      <c r="S218" s="62" t="str">
        <f t="shared" si="44"/>
        <v>-</v>
      </c>
      <c r="T218" s="62">
        <f t="shared" si="45"/>
        <v>0.9964446107784432</v>
      </c>
      <c r="U218" s="36">
        <v>0</v>
      </c>
      <c r="V218" s="36">
        <v>0</v>
      </c>
      <c r="W218" s="36">
        <v>0</v>
      </c>
      <c r="X218" s="36">
        <f t="shared" si="46"/>
        <v>0</v>
      </c>
      <c r="Y218" s="36">
        <v>0</v>
      </c>
      <c r="Z218" s="36">
        <f t="shared" si="47"/>
        <v>0</v>
      </c>
      <c r="AA218" s="36">
        <v>0</v>
      </c>
      <c r="AB218" s="36">
        <v>0</v>
      </c>
      <c r="AC218" s="10" t="str">
        <f>VLOOKUP(B218,'STP Mapping'!$A$4:$D$303,4,FALSE)</f>
        <v>Hampshire and the Isle of Wight</v>
      </c>
      <c r="AD218" s="3"/>
    </row>
    <row r="219" spans="2:30" ht="12.75">
      <c r="B219" s="74" t="s">
        <v>103</v>
      </c>
      <c r="C219" s="74" t="s">
        <v>968</v>
      </c>
      <c r="D219" s="35" t="s">
        <v>460</v>
      </c>
      <c r="E219" s="36">
        <v>9630</v>
      </c>
      <c r="F219" s="36">
        <v>1936</v>
      </c>
      <c r="G219" s="36">
        <v>978</v>
      </c>
      <c r="H219" s="36">
        <f t="shared" si="36"/>
        <v>12544</v>
      </c>
      <c r="I219" s="36">
        <f t="shared" si="37"/>
        <v>8521</v>
      </c>
      <c r="J219" s="36">
        <f t="shared" si="38"/>
        <v>1870</v>
      </c>
      <c r="K219" s="36">
        <f t="shared" si="39"/>
        <v>978</v>
      </c>
      <c r="L219" s="36">
        <f t="shared" si="40"/>
        <v>11369</v>
      </c>
      <c r="M219" s="36">
        <v>1109</v>
      </c>
      <c r="N219" s="36">
        <v>66</v>
      </c>
      <c r="O219" s="36">
        <v>0</v>
      </c>
      <c r="P219" s="36">
        <f t="shared" si="41"/>
        <v>1175</v>
      </c>
      <c r="Q219" s="62">
        <f t="shared" si="42"/>
        <v>0.9063297193877551</v>
      </c>
      <c r="R219" s="62">
        <f t="shared" si="43"/>
        <v>0.8848390446521288</v>
      </c>
      <c r="S219" s="62">
        <f t="shared" si="44"/>
        <v>0.9659090909090909</v>
      </c>
      <c r="T219" s="62">
        <f t="shared" si="45"/>
        <v>1</v>
      </c>
      <c r="U219" s="36">
        <v>3258</v>
      </c>
      <c r="V219" s="36">
        <v>0</v>
      </c>
      <c r="W219" s="36">
        <v>0</v>
      </c>
      <c r="X219" s="36">
        <f t="shared" si="46"/>
        <v>3258</v>
      </c>
      <c r="Y219" s="36">
        <v>593</v>
      </c>
      <c r="Z219" s="36">
        <f t="shared" si="47"/>
        <v>3851</v>
      </c>
      <c r="AA219" s="36">
        <v>179</v>
      </c>
      <c r="AB219" s="36">
        <v>0</v>
      </c>
      <c r="AC219" s="10" t="str">
        <f>VLOOKUP(B219,'STP Mapping'!$A$4:$D$303,4,FALSE)</f>
        <v>Buckinghamshire, Oxfordshire and Berkshire West</v>
      </c>
      <c r="AD219" s="3"/>
    </row>
    <row r="220" spans="2:30" ht="12.75">
      <c r="B220" s="74" t="s">
        <v>32</v>
      </c>
      <c r="C220" s="74" t="s">
        <v>968</v>
      </c>
      <c r="D220" s="35" t="s">
        <v>520</v>
      </c>
      <c r="E220" s="36">
        <v>0</v>
      </c>
      <c r="F220" s="36">
        <v>0</v>
      </c>
      <c r="G220" s="36">
        <v>3425</v>
      </c>
      <c r="H220" s="36">
        <f t="shared" si="36"/>
        <v>3425</v>
      </c>
      <c r="I220" s="36">
        <f t="shared" si="37"/>
        <v>0</v>
      </c>
      <c r="J220" s="36">
        <f t="shared" si="38"/>
        <v>0</v>
      </c>
      <c r="K220" s="36">
        <f t="shared" si="39"/>
        <v>3425</v>
      </c>
      <c r="L220" s="36">
        <f t="shared" si="40"/>
        <v>3425</v>
      </c>
      <c r="M220" s="36">
        <v>0</v>
      </c>
      <c r="N220" s="36">
        <v>0</v>
      </c>
      <c r="O220" s="36">
        <v>0</v>
      </c>
      <c r="P220" s="36">
        <f t="shared" si="41"/>
        <v>0</v>
      </c>
      <c r="Q220" s="62">
        <f t="shared" si="42"/>
        <v>1</v>
      </c>
      <c r="R220" s="62" t="str">
        <f t="shared" si="43"/>
        <v>-</v>
      </c>
      <c r="S220" s="62" t="str">
        <f t="shared" si="44"/>
        <v>-</v>
      </c>
      <c r="T220" s="62">
        <f t="shared" si="45"/>
        <v>1</v>
      </c>
      <c r="U220" s="36">
        <v>0</v>
      </c>
      <c r="V220" s="36">
        <v>0</v>
      </c>
      <c r="W220" s="36">
        <v>0</v>
      </c>
      <c r="X220" s="36">
        <f t="shared" si="46"/>
        <v>0</v>
      </c>
      <c r="Y220" s="36">
        <v>0</v>
      </c>
      <c r="Z220" s="36">
        <f t="shared" si="47"/>
        <v>0</v>
      </c>
      <c r="AA220" s="36">
        <v>0</v>
      </c>
      <c r="AB220" s="36">
        <v>0</v>
      </c>
      <c r="AC220" s="10" t="str">
        <f>VLOOKUP(B220,'STP Mapping'!$A$4:$D$303,4,FALSE)</f>
        <v>Kent &amp; Medway</v>
      </c>
      <c r="AD220" s="3"/>
    </row>
    <row r="221" spans="2:30" ht="12.75">
      <c r="B221" s="74" t="s">
        <v>162</v>
      </c>
      <c r="C221" s="74" t="s">
        <v>968</v>
      </c>
      <c r="D221" s="35" t="s">
        <v>489</v>
      </c>
      <c r="E221" s="36">
        <v>12257</v>
      </c>
      <c r="F221" s="36">
        <v>1585</v>
      </c>
      <c r="G221" s="36">
        <v>528</v>
      </c>
      <c r="H221" s="36">
        <f t="shared" si="36"/>
        <v>14370</v>
      </c>
      <c r="I221" s="36">
        <f t="shared" si="37"/>
        <v>10227</v>
      </c>
      <c r="J221" s="36">
        <f t="shared" si="38"/>
        <v>1585</v>
      </c>
      <c r="K221" s="36">
        <f t="shared" si="39"/>
        <v>526</v>
      </c>
      <c r="L221" s="36">
        <f t="shared" si="40"/>
        <v>12338</v>
      </c>
      <c r="M221" s="36">
        <v>2030</v>
      </c>
      <c r="N221" s="36">
        <v>0</v>
      </c>
      <c r="O221" s="36">
        <v>2</v>
      </c>
      <c r="P221" s="36">
        <f t="shared" si="41"/>
        <v>2032</v>
      </c>
      <c r="Q221" s="62">
        <f t="shared" si="42"/>
        <v>0.8585942936673625</v>
      </c>
      <c r="R221" s="62">
        <f t="shared" si="43"/>
        <v>0.834380354083381</v>
      </c>
      <c r="S221" s="62">
        <f t="shared" si="44"/>
        <v>1</v>
      </c>
      <c r="T221" s="62">
        <f t="shared" si="45"/>
        <v>0.9962121212121212</v>
      </c>
      <c r="U221" s="36">
        <v>3601</v>
      </c>
      <c r="V221" s="36">
        <v>83</v>
      </c>
      <c r="W221" s="36">
        <v>20</v>
      </c>
      <c r="X221" s="36">
        <f t="shared" si="46"/>
        <v>3704</v>
      </c>
      <c r="Y221" s="36">
        <v>3656</v>
      </c>
      <c r="Z221" s="36">
        <f t="shared" si="47"/>
        <v>7360</v>
      </c>
      <c r="AA221" s="36">
        <v>372</v>
      </c>
      <c r="AB221" s="36">
        <v>0</v>
      </c>
      <c r="AC221" s="10" t="str">
        <f>VLOOKUP(B221,'STP Mapping'!$A$4:$D$303,4,FALSE)</f>
        <v>Buckinghamshire, Oxfordshire and Berkshire West</v>
      </c>
      <c r="AD221" s="3"/>
    </row>
    <row r="222" spans="2:30" ht="12.75">
      <c r="B222" s="74" t="s">
        <v>163</v>
      </c>
      <c r="C222" s="74" t="s">
        <v>968</v>
      </c>
      <c r="D222" s="35" t="s">
        <v>458</v>
      </c>
      <c r="E222" s="36">
        <v>9573</v>
      </c>
      <c r="F222" s="36">
        <v>0</v>
      </c>
      <c r="G222" s="36">
        <v>0</v>
      </c>
      <c r="H222" s="36">
        <f t="shared" si="36"/>
        <v>9573</v>
      </c>
      <c r="I222" s="36">
        <f t="shared" si="37"/>
        <v>7166</v>
      </c>
      <c r="J222" s="36">
        <f t="shared" si="38"/>
        <v>0</v>
      </c>
      <c r="K222" s="36">
        <f t="shared" si="39"/>
        <v>0</v>
      </c>
      <c r="L222" s="36">
        <f t="shared" si="40"/>
        <v>7166</v>
      </c>
      <c r="M222" s="36">
        <v>2407</v>
      </c>
      <c r="N222" s="36">
        <v>0</v>
      </c>
      <c r="O222" s="36">
        <v>0</v>
      </c>
      <c r="P222" s="36">
        <f t="shared" si="41"/>
        <v>2407</v>
      </c>
      <c r="Q222" s="62">
        <f t="shared" si="42"/>
        <v>0.7485636686514154</v>
      </c>
      <c r="R222" s="62">
        <f t="shared" si="43"/>
        <v>0.7485636686514154</v>
      </c>
      <c r="S222" s="62" t="str">
        <f t="shared" si="44"/>
        <v>-</v>
      </c>
      <c r="T222" s="62" t="str">
        <f t="shared" si="45"/>
        <v>-</v>
      </c>
      <c r="U222" s="36">
        <v>2005</v>
      </c>
      <c r="V222" s="36">
        <v>0</v>
      </c>
      <c r="W222" s="36">
        <v>0</v>
      </c>
      <c r="X222" s="36">
        <f t="shared" si="46"/>
        <v>2005</v>
      </c>
      <c r="Y222" s="36">
        <v>264</v>
      </c>
      <c r="Z222" s="36">
        <f t="shared" si="47"/>
        <v>2269</v>
      </c>
      <c r="AA222" s="36">
        <v>552</v>
      </c>
      <c r="AB222" s="36">
        <v>5</v>
      </c>
      <c r="AC222" s="10" t="str">
        <f>VLOOKUP(B222,'STP Mapping'!$A$4:$D$303,4,FALSE)</f>
        <v>Surrey Heartlands</v>
      </c>
      <c r="AD222" s="3"/>
    </row>
    <row r="223" spans="2:30" ht="12.75">
      <c r="B223" s="74" t="s">
        <v>305</v>
      </c>
      <c r="C223" s="74" t="s">
        <v>968</v>
      </c>
      <c r="D223" s="35" t="s">
        <v>471</v>
      </c>
      <c r="E223" s="36">
        <v>0</v>
      </c>
      <c r="F223" s="36">
        <v>0</v>
      </c>
      <c r="G223" s="36">
        <v>4447</v>
      </c>
      <c r="H223" s="36">
        <f t="shared" si="36"/>
        <v>4447</v>
      </c>
      <c r="I223" s="36">
        <f t="shared" si="37"/>
        <v>0</v>
      </c>
      <c r="J223" s="36">
        <f t="shared" si="38"/>
        <v>0</v>
      </c>
      <c r="K223" s="36">
        <f t="shared" si="39"/>
        <v>4428</v>
      </c>
      <c r="L223" s="36">
        <f t="shared" si="40"/>
        <v>4428</v>
      </c>
      <c r="M223" s="36">
        <v>0</v>
      </c>
      <c r="N223" s="36">
        <v>0</v>
      </c>
      <c r="O223" s="36">
        <v>19</v>
      </c>
      <c r="P223" s="36">
        <f t="shared" si="41"/>
        <v>19</v>
      </c>
      <c r="Q223" s="62">
        <f t="shared" si="42"/>
        <v>0.9957274567123904</v>
      </c>
      <c r="R223" s="62" t="str">
        <f t="shared" si="43"/>
        <v>-</v>
      </c>
      <c r="S223" s="62" t="str">
        <f t="shared" si="44"/>
        <v>-</v>
      </c>
      <c r="T223" s="62">
        <f t="shared" si="45"/>
        <v>0.9957274567123904</v>
      </c>
      <c r="U223" s="36">
        <v>0</v>
      </c>
      <c r="V223" s="36">
        <v>0</v>
      </c>
      <c r="W223" s="36">
        <v>0</v>
      </c>
      <c r="X223" s="36">
        <f t="shared" si="46"/>
        <v>0</v>
      </c>
      <c r="Y223" s="36">
        <v>0</v>
      </c>
      <c r="Z223" s="36">
        <f t="shared" si="47"/>
        <v>0</v>
      </c>
      <c r="AA223" s="36">
        <v>0</v>
      </c>
      <c r="AB223" s="36">
        <v>0</v>
      </c>
      <c r="AC223" s="10" t="str">
        <f>VLOOKUP(B223,'STP Mapping'!$A$4:$D$303,4,FALSE)</f>
        <v>Frimley Health</v>
      </c>
      <c r="AD223" s="3"/>
    </row>
    <row r="224" spans="2:30" ht="12.75">
      <c r="B224" s="74" t="s">
        <v>47</v>
      </c>
      <c r="C224" s="74" t="s">
        <v>968</v>
      </c>
      <c r="D224" s="35" t="s">
        <v>479</v>
      </c>
      <c r="E224" s="36">
        <v>6548</v>
      </c>
      <c r="F224" s="36">
        <v>0</v>
      </c>
      <c r="G224" s="36">
        <v>0</v>
      </c>
      <c r="H224" s="36">
        <f t="shared" si="36"/>
        <v>6548</v>
      </c>
      <c r="I224" s="36">
        <f t="shared" si="37"/>
        <v>5640</v>
      </c>
      <c r="J224" s="36">
        <f t="shared" si="38"/>
        <v>0</v>
      </c>
      <c r="K224" s="36">
        <f t="shared" si="39"/>
        <v>0</v>
      </c>
      <c r="L224" s="36">
        <f t="shared" si="40"/>
        <v>5640</v>
      </c>
      <c r="M224" s="36">
        <v>908</v>
      </c>
      <c r="N224" s="36">
        <v>0</v>
      </c>
      <c r="O224" s="36">
        <v>0</v>
      </c>
      <c r="P224" s="36">
        <f t="shared" si="41"/>
        <v>908</v>
      </c>
      <c r="Q224" s="62">
        <f t="shared" si="42"/>
        <v>0.8613317043372022</v>
      </c>
      <c r="R224" s="62">
        <f t="shared" si="43"/>
        <v>0.8613317043372022</v>
      </c>
      <c r="S224" s="62" t="str">
        <f t="shared" si="44"/>
        <v>-</v>
      </c>
      <c r="T224" s="62" t="str">
        <f t="shared" si="45"/>
        <v>-</v>
      </c>
      <c r="U224" s="36">
        <v>2489</v>
      </c>
      <c r="V224" s="36">
        <v>0</v>
      </c>
      <c r="W224" s="36">
        <v>0</v>
      </c>
      <c r="X224" s="36">
        <f t="shared" si="46"/>
        <v>2489</v>
      </c>
      <c r="Y224" s="36">
        <v>558</v>
      </c>
      <c r="Z224" s="36">
        <f t="shared" si="47"/>
        <v>3047</v>
      </c>
      <c r="AA224" s="36">
        <v>17</v>
      </c>
      <c r="AB224" s="36">
        <v>0</v>
      </c>
      <c r="AC224" s="10" t="str">
        <f>VLOOKUP(B224,'STP Mapping'!$A$4:$D$303,4,FALSE)</f>
        <v>Surrey Heartlands</v>
      </c>
      <c r="AD224" s="3"/>
    </row>
    <row r="225" spans="2:30" ht="12.75">
      <c r="B225" s="74" t="s">
        <v>276</v>
      </c>
      <c r="C225" s="74" t="s">
        <v>969</v>
      </c>
      <c r="D225" s="35" t="s">
        <v>472</v>
      </c>
      <c r="E225" s="36">
        <v>0</v>
      </c>
      <c r="F225" s="36">
        <v>0</v>
      </c>
      <c r="G225" s="36">
        <v>1123</v>
      </c>
      <c r="H225" s="36">
        <f t="shared" si="36"/>
        <v>1123</v>
      </c>
      <c r="I225" s="36">
        <f t="shared" si="37"/>
        <v>0</v>
      </c>
      <c r="J225" s="36">
        <f t="shared" si="38"/>
        <v>0</v>
      </c>
      <c r="K225" s="36">
        <f t="shared" si="39"/>
        <v>1123</v>
      </c>
      <c r="L225" s="36">
        <f t="shared" si="40"/>
        <v>1123</v>
      </c>
      <c r="M225" s="36">
        <v>0</v>
      </c>
      <c r="N225" s="36">
        <v>0</v>
      </c>
      <c r="O225" s="36">
        <v>0</v>
      </c>
      <c r="P225" s="36">
        <f t="shared" si="41"/>
        <v>0</v>
      </c>
      <c r="Q225" s="62">
        <f t="shared" si="42"/>
        <v>1</v>
      </c>
      <c r="R225" s="62" t="str">
        <f t="shared" si="43"/>
        <v>-</v>
      </c>
      <c r="S225" s="62" t="str">
        <f t="shared" si="44"/>
        <v>-</v>
      </c>
      <c r="T225" s="62">
        <f t="shared" si="45"/>
        <v>1</v>
      </c>
      <c r="U225" s="36">
        <v>0</v>
      </c>
      <c r="V225" s="36">
        <v>0</v>
      </c>
      <c r="W225" s="36">
        <v>0</v>
      </c>
      <c r="X225" s="36">
        <f t="shared" si="46"/>
        <v>0</v>
      </c>
      <c r="Y225" s="36">
        <v>0</v>
      </c>
      <c r="Z225" s="36">
        <f t="shared" si="47"/>
        <v>0</v>
      </c>
      <c r="AA225" s="36">
        <v>0</v>
      </c>
      <c r="AB225" s="36">
        <v>0</v>
      </c>
      <c r="AC225" s="10" t="str">
        <f>VLOOKUP(B225,'STP Mapping'!$A$4:$D$303,4,FALSE)</f>
        <v>Devon</v>
      </c>
      <c r="AD225" s="3"/>
    </row>
    <row r="226" spans="2:30" ht="12.75">
      <c r="B226" s="74" t="s">
        <v>69</v>
      </c>
      <c r="C226" s="74" t="s">
        <v>969</v>
      </c>
      <c r="D226" s="35" t="s">
        <v>527</v>
      </c>
      <c r="E226" s="36">
        <v>3925</v>
      </c>
      <c r="F226" s="36">
        <v>0</v>
      </c>
      <c r="G226" s="36">
        <v>938</v>
      </c>
      <c r="H226" s="36">
        <f t="shared" si="36"/>
        <v>4863</v>
      </c>
      <c r="I226" s="36">
        <f t="shared" si="37"/>
        <v>3122</v>
      </c>
      <c r="J226" s="36">
        <f t="shared" si="38"/>
        <v>0</v>
      </c>
      <c r="K226" s="36">
        <f t="shared" si="39"/>
        <v>938</v>
      </c>
      <c r="L226" s="36">
        <f t="shared" si="40"/>
        <v>4060</v>
      </c>
      <c r="M226" s="36">
        <v>803</v>
      </c>
      <c r="N226" s="36">
        <v>0</v>
      </c>
      <c r="O226" s="36">
        <v>0</v>
      </c>
      <c r="P226" s="36">
        <f t="shared" si="41"/>
        <v>803</v>
      </c>
      <c r="Q226" s="62">
        <f t="shared" si="42"/>
        <v>0.8348755911988485</v>
      </c>
      <c r="R226" s="62">
        <f t="shared" si="43"/>
        <v>0.7954140127388535</v>
      </c>
      <c r="S226" s="62" t="str">
        <f t="shared" si="44"/>
        <v>-</v>
      </c>
      <c r="T226" s="62">
        <f t="shared" si="45"/>
        <v>1</v>
      </c>
      <c r="U226" s="36">
        <v>1104</v>
      </c>
      <c r="V226" s="36">
        <v>0</v>
      </c>
      <c r="W226" s="36">
        <v>0</v>
      </c>
      <c r="X226" s="36">
        <f t="shared" si="46"/>
        <v>1104</v>
      </c>
      <c r="Y226" s="36">
        <v>543</v>
      </c>
      <c r="Z226" s="36">
        <f t="shared" si="47"/>
        <v>1647</v>
      </c>
      <c r="AA226" s="36">
        <v>257</v>
      </c>
      <c r="AB226" s="36">
        <v>0</v>
      </c>
      <c r="AC226" s="10" t="str">
        <f>VLOOKUP(B226,'STP Mapping'!$A$4:$D$303,4,FALSE)</f>
        <v>Devon</v>
      </c>
      <c r="AD226" s="3"/>
    </row>
    <row r="227" spans="2:30" ht="12.75">
      <c r="B227" s="74" t="s">
        <v>84</v>
      </c>
      <c r="C227" s="74" t="s">
        <v>969</v>
      </c>
      <c r="D227" s="35" t="s">
        <v>962</v>
      </c>
      <c r="E227" s="36">
        <v>0</v>
      </c>
      <c r="F227" s="36">
        <v>0</v>
      </c>
      <c r="G227" s="36">
        <v>0</v>
      </c>
      <c r="H227" s="36">
        <f t="shared" si="36"/>
        <v>0</v>
      </c>
      <c r="I227" s="36">
        <f t="shared" si="37"/>
        <v>0</v>
      </c>
      <c r="J227" s="36">
        <f t="shared" si="38"/>
        <v>0</v>
      </c>
      <c r="K227" s="36">
        <f t="shared" si="39"/>
        <v>0</v>
      </c>
      <c r="L227" s="36">
        <f t="shared" si="40"/>
        <v>0</v>
      </c>
      <c r="M227" s="36">
        <v>0</v>
      </c>
      <c r="N227" s="36">
        <v>0</v>
      </c>
      <c r="O227" s="36">
        <v>0</v>
      </c>
      <c r="P227" s="36">
        <f t="shared" si="41"/>
        <v>0</v>
      </c>
      <c r="Q227" s="62" t="str">
        <f t="shared" si="42"/>
        <v>-</v>
      </c>
      <c r="R227" s="62" t="str">
        <f t="shared" si="43"/>
        <v>-</v>
      </c>
      <c r="S227" s="62" t="str">
        <f t="shared" si="44"/>
        <v>-</v>
      </c>
      <c r="T227" s="62" t="str">
        <f t="shared" si="45"/>
        <v>-</v>
      </c>
      <c r="U227" s="36">
        <v>0</v>
      </c>
      <c r="V227" s="36">
        <v>0</v>
      </c>
      <c r="W227" s="36">
        <v>8</v>
      </c>
      <c r="X227" s="36">
        <f t="shared" si="46"/>
        <v>8</v>
      </c>
      <c r="Y227" s="36">
        <v>7</v>
      </c>
      <c r="Z227" s="36">
        <f t="shared" si="47"/>
        <v>15</v>
      </c>
      <c r="AA227" s="36">
        <v>0</v>
      </c>
      <c r="AB227" s="36">
        <v>0</v>
      </c>
      <c r="AC227" s="10" t="str">
        <f>VLOOKUP(B227,'STP Mapping'!$A$4:$D$303,4,FALSE)</f>
        <v>Dorset</v>
      </c>
      <c r="AD227" s="3"/>
    </row>
    <row r="228" spans="2:30" ht="12.75">
      <c r="B228" s="74" t="s">
        <v>86</v>
      </c>
      <c r="C228" s="74" t="s">
        <v>969</v>
      </c>
      <c r="D228" s="35" t="s">
        <v>529</v>
      </c>
      <c r="E228" s="36">
        <v>6565</v>
      </c>
      <c r="F228" s="36">
        <v>0</v>
      </c>
      <c r="G228" s="36">
        <v>10770</v>
      </c>
      <c r="H228" s="36">
        <f t="shared" si="36"/>
        <v>17335</v>
      </c>
      <c r="I228" s="36">
        <f t="shared" si="37"/>
        <v>4881</v>
      </c>
      <c r="J228" s="36">
        <f t="shared" si="38"/>
        <v>0</v>
      </c>
      <c r="K228" s="36">
        <f t="shared" si="39"/>
        <v>10698</v>
      </c>
      <c r="L228" s="36">
        <f t="shared" si="40"/>
        <v>15579</v>
      </c>
      <c r="M228" s="36">
        <v>1684</v>
      </c>
      <c r="N228" s="36">
        <v>0</v>
      </c>
      <c r="O228" s="36">
        <v>72</v>
      </c>
      <c r="P228" s="36">
        <f t="shared" si="41"/>
        <v>1756</v>
      </c>
      <c r="Q228" s="62">
        <f t="shared" si="42"/>
        <v>0.8987020478800115</v>
      </c>
      <c r="R228" s="62">
        <f t="shared" si="43"/>
        <v>0.7434881949733435</v>
      </c>
      <c r="S228" s="62" t="str">
        <f t="shared" si="44"/>
        <v>-</v>
      </c>
      <c r="T228" s="62">
        <f t="shared" si="45"/>
        <v>0.9933147632311977</v>
      </c>
      <c r="U228" s="36">
        <v>2611</v>
      </c>
      <c r="V228" s="36">
        <v>0</v>
      </c>
      <c r="W228" s="36">
        <v>39</v>
      </c>
      <c r="X228" s="36">
        <f t="shared" si="46"/>
        <v>2650</v>
      </c>
      <c r="Y228" s="36">
        <v>1306</v>
      </c>
      <c r="Z228" s="36">
        <f t="shared" si="47"/>
        <v>3956</v>
      </c>
      <c r="AA228" s="36">
        <v>790</v>
      </c>
      <c r="AB228" s="36">
        <v>0</v>
      </c>
      <c r="AC228" s="10" t="str">
        <f>VLOOKUP(B228,'STP Mapping'!$A$4:$D$303,4,FALSE)</f>
        <v>Cornwall and the Isles of Scilly</v>
      </c>
      <c r="AD228" s="3"/>
    </row>
    <row r="229" spans="2:30" ht="12.75">
      <c r="B229" s="74" t="s">
        <v>292</v>
      </c>
      <c r="C229" s="74" t="s">
        <v>969</v>
      </c>
      <c r="D229" s="35" t="s">
        <v>253</v>
      </c>
      <c r="E229" s="36">
        <v>0</v>
      </c>
      <c r="F229" s="36">
        <v>0</v>
      </c>
      <c r="G229" s="36">
        <v>674</v>
      </c>
      <c r="H229" s="36">
        <f t="shared" si="36"/>
        <v>674</v>
      </c>
      <c r="I229" s="36">
        <f t="shared" si="37"/>
        <v>0</v>
      </c>
      <c r="J229" s="36">
        <f t="shared" si="38"/>
        <v>0</v>
      </c>
      <c r="K229" s="36">
        <f t="shared" si="39"/>
        <v>668</v>
      </c>
      <c r="L229" s="36">
        <f t="shared" si="40"/>
        <v>668</v>
      </c>
      <c r="M229" s="36">
        <v>0</v>
      </c>
      <c r="N229" s="36">
        <v>0</v>
      </c>
      <c r="O229" s="36">
        <v>6</v>
      </c>
      <c r="P229" s="36">
        <f t="shared" si="41"/>
        <v>6</v>
      </c>
      <c r="Q229" s="62">
        <f t="shared" si="42"/>
        <v>0.9910979228486647</v>
      </c>
      <c r="R229" s="62" t="str">
        <f t="shared" si="43"/>
        <v>-</v>
      </c>
      <c r="S229" s="62" t="str">
        <f t="shared" si="44"/>
        <v>-</v>
      </c>
      <c r="T229" s="62">
        <f t="shared" si="45"/>
        <v>0.9910979228486647</v>
      </c>
      <c r="U229" s="36">
        <v>0</v>
      </c>
      <c r="V229" s="36">
        <v>0</v>
      </c>
      <c r="W229" s="36">
        <v>0</v>
      </c>
      <c r="X229" s="36">
        <f t="shared" si="46"/>
        <v>0</v>
      </c>
      <c r="Y229" s="36">
        <v>0</v>
      </c>
      <c r="Z229" s="36">
        <f t="shared" si="47"/>
        <v>0</v>
      </c>
      <c r="AA229" s="36">
        <v>0</v>
      </c>
      <c r="AB229" s="36">
        <v>0</v>
      </c>
      <c r="AC229" s="10" t="str">
        <f>VLOOKUP(B229,'STP Mapping'!$A$4:$D$303,4,FALSE)</f>
        <v>Bristol, North Somerset and South Gloucestershire</v>
      </c>
      <c r="AD229" s="3"/>
    </row>
    <row r="230" spans="2:30" ht="12.75">
      <c r="B230" s="74" t="s">
        <v>280</v>
      </c>
      <c r="C230" s="74" t="s">
        <v>969</v>
      </c>
      <c r="D230" s="35" t="s">
        <v>501</v>
      </c>
      <c r="E230" s="36">
        <v>0</v>
      </c>
      <c r="F230" s="36">
        <v>0</v>
      </c>
      <c r="G230" s="36">
        <v>1912</v>
      </c>
      <c r="H230" s="36">
        <f t="shared" si="36"/>
        <v>1912</v>
      </c>
      <c r="I230" s="36">
        <f t="shared" si="37"/>
        <v>0</v>
      </c>
      <c r="J230" s="36">
        <f t="shared" si="38"/>
        <v>0</v>
      </c>
      <c r="K230" s="36">
        <f t="shared" si="39"/>
        <v>1893</v>
      </c>
      <c r="L230" s="36">
        <f t="shared" si="40"/>
        <v>1893</v>
      </c>
      <c r="M230" s="36">
        <v>0</v>
      </c>
      <c r="N230" s="36">
        <v>0</v>
      </c>
      <c r="O230" s="36">
        <v>19</v>
      </c>
      <c r="P230" s="36">
        <f t="shared" si="41"/>
        <v>19</v>
      </c>
      <c r="Q230" s="62">
        <f t="shared" si="42"/>
        <v>0.9900627615062761</v>
      </c>
      <c r="R230" s="62" t="str">
        <f t="shared" si="43"/>
        <v>-</v>
      </c>
      <c r="S230" s="62" t="str">
        <f t="shared" si="44"/>
        <v>-</v>
      </c>
      <c r="T230" s="62">
        <f t="shared" si="45"/>
        <v>0.9900627615062761</v>
      </c>
      <c r="U230" s="36">
        <v>0</v>
      </c>
      <c r="V230" s="36">
        <v>0</v>
      </c>
      <c r="W230" s="36">
        <v>0</v>
      </c>
      <c r="X230" s="36">
        <f t="shared" si="46"/>
        <v>0</v>
      </c>
      <c r="Y230" s="36">
        <v>0</v>
      </c>
      <c r="Z230" s="36">
        <f t="shared" si="47"/>
        <v>0</v>
      </c>
      <c r="AA230" s="36">
        <v>0</v>
      </c>
      <c r="AB230" s="36">
        <v>0</v>
      </c>
      <c r="AC230" s="10" t="str">
        <f>VLOOKUP(B230,'STP Mapping'!$A$4:$D$303,4,FALSE)</f>
        <v>Devon</v>
      </c>
      <c r="AD230" s="3"/>
    </row>
    <row r="231" spans="2:30" ht="12.75">
      <c r="B231" s="74" t="s">
        <v>36</v>
      </c>
      <c r="C231" s="74" t="s">
        <v>969</v>
      </c>
      <c r="D231" s="35" t="s">
        <v>467</v>
      </c>
      <c r="E231" s="36">
        <v>0</v>
      </c>
      <c r="F231" s="36">
        <v>0</v>
      </c>
      <c r="G231" s="36">
        <v>5178</v>
      </c>
      <c r="H231" s="36">
        <f t="shared" si="36"/>
        <v>5178</v>
      </c>
      <c r="I231" s="36">
        <f t="shared" si="37"/>
        <v>0</v>
      </c>
      <c r="J231" s="36">
        <f t="shared" si="38"/>
        <v>0</v>
      </c>
      <c r="K231" s="36">
        <f t="shared" si="39"/>
        <v>5174</v>
      </c>
      <c r="L231" s="36">
        <f t="shared" si="40"/>
        <v>5174</v>
      </c>
      <c r="M231" s="36">
        <v>0</v>
      </c>
      <c r="N231" s="36">
        <v>0</v>
      </c>
      <c r="O231" s="36">
        <v>4</v>
      </c>
      <c r="P231" s="36">
        <f t="shared" si="41"/>
        <v>4</v>
      </c>
      <c r="Q231" s="62">
        <f t="shared" si="42"/>
        <v>0.9992275009656237</v>
      </c>
      <c r="R231" s="62" t="str">
        <f t="shared" si="43"/>
        <v>-</v>
      </c>
      <c r="S231" s="62" t="str">
        <f t="shared" si="44"/>
        <v>-</v>
      </c>
      <c r="T231" s="62">
        <f t="shared" si="45"/>
        <v>0.9992275009656237</v>
      </c>
      <c r="U231" s="36">
        <v>0</v>
      </c>
      <c r="V231" s="36">
        <v>0</v>
      </c>
      <c r="W231" s="36">
        <v>0</v>
      </c>
      <c r="X231" s="36">
        <f t="shared" si="46"/>
        <v>0</v>
      </c>
      <c r="Y231" s="36">
        <v>0</v>
      </c>
      <c r="Z231" s="36">
        <f t="shared" si="47"/>
        <v>0</v>
      </c>
      <c r="AA231" s="36">
        <v>0</v>
      </c>
      <c r="AB231" s="36">
        <v>0</v>
      </c>
      <c r="AC231" s="10" t="str">
        <f>VLOOKUP(B231,'STP Mapping'!$A$4:$D$303,4,FALSE)</f>
        <v>Bristol, North Somerset and South Gloucestershire</v>
      </c>
      <c r="AD231" s="3"/>
    </row>
    <row r="232" spans="2:30" ht="12.75">
      <c r="B232" s="74" t="s">
        <v>278</v>
      </c>
      <c r="C232" s="74" t="s">
        <v>969</v>
      </c>
      <c r="D232" s="35" t="s">
        <v>486</v>
      </c>
      <c r="E232" s="36">
        <v>0</v>
      </c>
      <c r="F232" s="36">
        <v>0</v>
      </c>
      <c r="G232" s="36">
        <v>121</v>
      </c>
      <c r="H232" s="36">
        <f t="shared" si="36"/>
        <v>121</v>
      </c>
      <c r="I232" s="36">
        <f t="shared" si="37"/>
        <v>0</v>
      </c>
      <c r="J232" s="36">
        <f t="shared" si="38"/>
        <v>0</v>
      </c>
      <c r="K232" s="36">
        <f t="shared" si="39"/>
        <v>121</v>
      </c>
      <c r="L232" s="36">
        <f t="shared" si="40"/>
        <v>121</v>
      </c>
      <c r="M232" s="36">
        <v>0</v>
      </c>
      <c r="N232" s="36">
        <v>0</v>
      </c>
      <c r="O232" s="36">
        <v>0</v>
      </c>
      <c r="P232" s="36">
        <f t="shared" si="41"/>
        <v>0</v>
      </c>
      <c r="Q232" s="62">
        <f t="shared" si="42"/>
        <v>1</v>
      </c>
      <c r="R232" s="62" t="str">
        <f t="shared" si="43"/>
        <v>-</v>
      </c>
      <c r="S232" s="62" t="str">
        <f t="shared" si="44"/>
        <v>-</v>
      </c>
      <c r="T232" s="62">
        <f t="shared" si="45"/>
        <v>1</v>
      </c>
      <c r="U232" s="36">
        <v>0</v>
      </c>
      <c r="V232" s="36">
        <v>0</v>
      </c>
      <c r="W232" s="36">
        <v>0</v>
      </c>
      <c r="X232" s="36">
        <f t="shared" si="46"/>
        <v>0</v>
      </c>
      <c r="Y232" s="36">
        <v>0</v>
      </c>
      <c r="Z232" s="36">
        <f t="shared" si="47"/>
        <v>0</v>
      </c>
      <c r="AA232" s="36">
        <v>0</v>
      </c>
      <c r="AB232" s="36">
        <v>0</v>
      </c>
      <c r="AC232" s="10" t="str">
        <f>VLOOKUP(B232,'STP Mapping'!$A$4:$D$303,4,FALSE)</f>
        <v>Devon</v>
      </c>
      <c r="AD232" s="3"/>
    </row>
    <row r="233" spans="2:30" ht="12.75">
      <c r="B233" s="74" t="s">
        <v>138</v>
      </c>
      <c r="C233" s="74" t="s">
        <v>969</v>
      </c>
      <c r="D233" s="35" t="s">
        <v>496</v>
      </c>
      <c r="E233" s="36">
        <v>4263</v>
      </c>
      <c r="F233" s="36">
        <v>270</v>
      </c>
      <c r="G233" s="36">
        <v>1677</v>
      </c>
      <c r="H233" s="36">
        <f t="shared" si="36"/>
        <v>6210</v>
      </c>
      <c r="I233" s="36">
        <f t="shared" si="37"/>
        <v>3781</v>
      </c>
      <c r="J233" s="36">
        <f t="shared" si="38"/>
        <v>270</v>
      </c>
      <c r="K233" s="36">
        <f t="shared" si="39"/>
        <v>1677</v>
      </c>
      <c r="L233" s="36">
        <f t="shared" si="40"/>
        <v>5728</v>
      </c>
      <c r="M233" s="36">
        <v>482</v>
      </c>
      <c r="N233" s="36">
        <v>0</v>
      </c>
      <c r="O233" s="36">
        <v>0</v>
      </c>
      <c r="P233" s="36">
        <f t="shared" si="41"/>
        <v>482</v>
      </c>
      <c r="Q233" s="62">
        <f t="shared" si="42"/>
        <v>0.9223832528180355</v>
      </c>
      <c r="R233" s="62">
        <f t="shared" si="43"/>
        <v>0.886934083978419</v>
      </c>
      <c r="S233" s="62">
        <f t="shared" si="44"/>
        <v>1</v>
      </c>
      <c r="T233" s="62">
        <f t="shared" si="45"/>
        <v>1</v>
      </c>
      <c r="U233" s="36">
        <v>1249</v>
      </c>
      <c r="V233" s="36">
        <v>0</v>
      </c>
      <c r="W233" s="36">
        <v>0</v>
      </c>
      <c r="X233" s="36">
        <f t="shared" si="46"/>
        <v>1249</v>
      </c>
      <c r="Y233" s="36">
        <v>768</v>
      </c>
      <c r="Z233" s="36">
        <f t="shared" si="47"/>
        <v>2017</v>
      </c>
      <c r="AA233" s="36">
        <v>42</v>
      </c>
      <c r="AB233" s="36">
        <v>0</v>
      </c>
      <c r="AC233" s="10" t="str">
        <f>VLOOKUP(B233,'STP Mapping'!$A$4:$D$303,4,FALSE)</f>
        <v>Bath, Swindon and Wiltshire</v>
      </c>
      <c r="AD233" s="3"/>
    </row>
    <row r="234" spans="2:30" ht="12.75">
      <c r="B234" s="74" t="s">
        <v>49</v>
      </c>
      <c r="C234" s="74" t="s">
        <v>969</v>
      </c>
      <c r="D234" s="35" t="s">
        <v>500</v>
      </c>
      <c r="E234" s="36">
        <v>4948</v>
      </c>
      <c r="F234" s="36">
        <v>0</v>
      </c>
      <c r="G234" s="36">
        <v>0</v>
      </c>
      <c r="H234" s="36">
        <f t="shared" si="36"/>
        <v>4948</v>
      </c>
      <c r="I234" s="36">
        <f t="shared" si="37"/>
        <v>4789</v>
      </c>
      <c r="J234" s="36">
        <f t="shared" si="38"/>
        <v>0</v>
      </c>
      <c r="K234" s="36">
        <f t="shared" si="39"/>
        <v>0</v>
      </c>
      <c r="L234" s="36">
        <f t="shared" si="40"/>
        <v>4789</v>
      </c>
      <c r="M234" s="36">
        <v>159</v>
      </c>
      <c r="N234" s="36">
        <v>0</v>
      </c>
      <c r="O234" s="36">
        <v>0</v>
      </c>
      <c r="P234" s="36">
        <f t="shared" si="41"/>
        <v>159</v>
      </c>
      <c r="Q234" s="62">
        <f t="shared" si="42"/>
        <v>0.9678658043654002</v>
      </c>
      <c r="R234" s="62">
        <f t="shared" si="43"/>
        <v>0.9678658043654002</v>
      </c>
      <c r="S234" s="62" t="str">
        <f t="shared" si="44"/>
        <v>-</v>
      </c>
      <c r="T234" s="62" t="str">
        <f t="shared" si="45"/>
        <v>-</v>
      </c>
      <c r="U234" s="36">
        <v>1642</v>
      </c>
      <c r="V234" s="36">
        <v>0</v>
      </c>
      <c r="W234" s="36">
        <v>0</v>
      </c>
      <c r="X234" s="36">
        <f t="shared" si="46"/>
        <v>1642</v>
      </c>
      <c r="Y234" s="36">
        <v>469</v>
      </c>
      <c r="Z234" s="36">
        <f t="shared" si="47"/>
        <v>2111</v>
      </c>
      <c r="AA234" s="36">
        <v>6</v>
      </c>
      <c r="AB234" s="36">
        <v>0</v>
      </c>
      <c r="AC234" s="10" t="str">
        <f>VLOOKUP(B234,'STP Mapping'!$A$4:$D$303,4,FALSE)</f>
        <v>Somerset</v>
      </c>
      <c r="AD234" s="3"/>
    </row>
    <row r="235" spans="2:30" ht="12.75">
      <c r="B235" s="74" t="s">
        <v>573</v>
      </c>
      <c r="C235" s="74" t="s">
        <v>969</v>
      </c>
      <c r="D235" s="35" t="s">
        <v>947</v>
      </c>
      <c r="E235" s="36">
        <v>0</v>
      </c>
      <c r="F235" s="36">
        <v>0</v>
      </c>
      <c r="G235" s="36">
        <v>3001</v>
      </c>
      <c r="H235" s="36">
        <f t="shared" si="36"/>
        <v>3001</v>
      </c>
      <c r="I235" s="36">
        <f t="shared" si="37"/>
        <v>0</v>
      </c>
      <c r="J235" s="36">
        <f t="shared" si="38"/>
        <v>0</v>
      </c>
      <c r="K235" s="36">
        <f t="shared" si="39"/>
        <v>2996</v>
      </c>
      <c r="L235" s="36">
        <f t="shared" si="40"/>
        <v>2996</v>
      </c>
      <c r="M235" s="36">
        <v>0</v>
      </c>
      <c r="N235" s="36">
        <v>0</v>
      </c>
      <c r="O235" s="36">
        <v>5</v>
      </c>
      <c r="P235" s="36">
        <f t="shared" si="41"/>
        <v>5</v>
      </c>
      <c r="Q235" s="62">
        <f t="shared" si="42"/>
        <v>0.9983338887037654</v>
      </c>
      <c r="R235" s="62" t="str">
        <f t="shared" si="43"/>
        <v>-</v>
      </c>
      <c r="S235" s="62" t="str">
        <f t="shared" si="44"/>
        <v>-</v>
      </c>
      <c r="T235" s="62">
        <f t="shared" si="45"/>
        <v>0.9983338887037654</v>
      </c>
      <c r="U235" s="36">
        <v>0</v>
      </c>
      <c r="V235" s="36">
        <v>0</v>
      </c>
      <c r="W235" s="36">
        <v>0</v>
      </c>
      <c r="X235" s="36">
        <f t="shared" si="46"/>
        <v>0</v>
      </c>
      <c r="Y235" s="36">
        <v>0</v>
      </c>
      <c r="Z235" s="36">
        <f t="shared" si="47"/>
        <v>0</v>
      </c>
      <c r="AA235" s="36">
        <v>0</v>
      </c>
      <c r="AB235" s="36">
        <v>0</v>
      </c>
      <c r="AC235" s="10" t="str">
        <f>VLOOKUP(B235,'STP Mapping'!$A$4:$D$303,4,FALSE)</f>
        <v>Bath, Swindon and Wiltshire</v>
      </c>
      <c r="AD235" s="3"/>
    </row>
    <row r="236" spans="2:30" ht="12.75">
      <c r="B236" s="74" t="s">
        <v>78</v>
      </c>
      <c r="C236" s="74" t="s">
        <v>969</v>
      </c>
      <c r="D236" s="35" t="s">
        <v>518</v>
      </c>
      <c r="E236" s="36">
        <v>5902</v>
      </c>
      <c r="F236" s="36">
        <v>0</v>
      </c>
      <c r="G236" s="36">
        <v>1814</v>
      </c>
      <c r="H236" s="36">
        <f t="shared" si="36"/>
        <v>7716</v>
      </c>
      <c r="I236" s="36">
        <f t="shared" si="37"/>
        <v>4986</v>
      </c>
      <c r="J236" s="36">
        <f t="shared" si="38"/>
        <v>0</v>
      </c>
      <c r="K236" s="36">
        <f t="shared" si="39"/>
        <v>1805</v>
      </c>
      <c r="L236" s="36">
        <f t="shared" si="40"/>
        <v>6791</v>
      </c>
      <c r="M236" s="36">
        <v>916</v>
      </c>
      <c r="N236" s="36">
        <v>0</v>
      </c>
      <c r="O236" s="36">
        <v>9</v>
      </c>
      <c r="P236" s="36">
        <f t="shared" si="41"/>
        <v>925</v>
      </c>
      <c r="Q236" s="62">
        <f t="shared" si="42"/>
        <v>0.8801192327630897</v>
      </c>
      <c r="R236" s="62">
        <f t="shared" si="43"/>
        <v>0.8447983734327347</v>
      </c>
      <c r="S236" s="62" t="str">
        <f t="shared" si="44"/>
        <v>-</v>
      </c>
      <c r="T236" s="62">
        <f t="shared" si="45"/>
        <v>0.9950385887541345</v>
      </c>
      <c r="U236" s="36">
        <v>1814</v>
      </c>
      <c r="V236" s="36">
        <v>0</v>
      </c>
      <c r="W236" s="36">
        <v>0</v>
      </c>
      <c r="X236" s="36">
        <f t="shared" si="46"/>
        <v>1814</v>
      </c>
      <c r="Y236" s="36">
        <v>1486</v>
      </c>
      <c r="Z236" s="36">
        <f t="shared" si="47"/>
        <v>3300</v>
      </c>
      <c r="AA236" s="36">
        <v>53</v>
      </c>
      <c r="AB236" s="36">
        <v>0</v>
      </c>
      <c r="AC236" s="10" t="str">
        <f>VLOOKUP(B236,'STP Mapping'!$A$4:$D$303,4,FALSE)</f>
        <v>Dorset</v>
      </c>
      <c r="AD236" s="3"/>
    </row>
    <row r="237" spans="2:30" ht="12.75">
      <c r="B237" s="74" t="s">
        <v>274</v>
      </c>
      <c r="C237" s="74" t="s">
        <v>969</v>
      </c>
      <c r="D237" s="35" t="s">
        <v>469</v>
      </c>
      <c r="E237" s="36">
        <v>0</v>
      </c>
      <c r="F237" s="36">
        <v>0</v>
      </c>
      <c r="G237" s="36">
        <v>1370</v>
      </c>
      <c r="H237" s="36">
        <f t="shared" si="36"/>
        <v>1370</v>
      </c>
      <c r="I237" s="36">
        <f t="shared" si="37"/>
        <v>0</v>
      </c>
      <c r="J237" s="36">
        <f t="shared" si="38"/>
        <v>0</v>
      </c>
      <c r="K237" s="36">
        <f t="shared" si="39"/>
        <v>1370</v>
      </c>
      <c r="L237" s="36">
        <f t="shared" si="40"/>
        <v>1370</v>
      </c>
      <c r="M237" s="36">
        <v>0</v>
      </c>
      <c r="N237" s="36">
        <v>0</v>
      </c>
      <c r="O237" s="36">
        <v>0</v>
      </c>
      <c r="P237" s="36">
        <f t="shared" si="41"/>
        <v>0</v>
      </c>
      <c r="Q237" s="62">
        <f t="shared" si="42"/>
        <v>1</v>
      </c>
      <c r="R237" s="62" t="str">
        <f t="shared" si="43"/>
        <v>-</v>
      </c>
      <c r="S237" s="62" t="str">
        <f t="shared" si="44"/>
        <v>-</v>
      </c>
      <c r="T237" s="62">
        <f t="shared" si="45"/>
        <v>1</v>
      </c>
      <c r="U237" s="36">
        <v>0</v>
      </c>
      <c r="V237" s="36">
        <v>0</v>
      </c>
      <c r="W237" s="36">
        <v>0</v>
      </c>
      <c r="X237" s="36">
        <f t="shared" si="46"/>
        <v>0</v>
      </c>
      <c r="Y237" s="36">
        <v>0</v>
      </c>
      <c r="Z237" s="36">
        <f t="shared" si="47"/>
        <v>0</v>
      </c>
      <c r="AA237" s="36">
        <v>0</v>
      </c>
      <c r="AB237" s="36">
        <v>0</v>
      </c>
      <c r="AC237" s="10" t="str">
        <f>VLOOKUP(B237,'STP Mapping'!$A$4:$D$303,4,FALSE)</f>
        <v>Bristol, North Somerset and South Gloucestershire</v>
      </c>
      <c r="AD237" s="3"/>
    </row>
    <row r="238" spans="2:30" ht="12.75">
      <c r="B238" s="74" t="s">
        <v>51</v>
      </c>
      <c r="C238" s="74" t="s">
        <v>969</v>
      </c>
      <c r="D238" s="35" t="s">
        <v>530</v>
      </c>
      <c r="E238" s="36">
        <v>6385</v>
      </c>
      <c r="F238" s="36">
        <v>0</v>
      </c>
      <c r="G238" s="36">
        <v>3073</v>
      </c>
      <c r="H238" s="36">
        <f t="shared" si="36"/>
        <v>9458</v>
      </c>
      <c r="I238" s="36">
        <f t="shared" si="37"/>
        <v>4588</v>
      </c>
      <c r="J238" s="36">
        <f t="shared" si="38"/>
        <v>0</v>
      </c>
      <c r="K238" s="36">
        <f t="shared" si="39"/>
        <v>3072</v>
      </c>
      <c r="L238" s="36">
        <f t="shared" si="40"/>
        <v>7660</v>
      </c>
      <c r="M238" s="36">
        <v>1797</v>
      </c>
      <c r="N238" s="36">
        <v>0</v>
      </c>
      <c r="O238" s="36">
        <v>1</v>
      </c>
      <c r="P238" s="36">
        <f t="shared" si="41"/>
        <v>1798</v>
      </c>
      <c r="Q238" s="62">
        <f t="shared" si="42"/>
        <v>0.8098963840135335</v>
      </c>
      <c r="R238" s="62">
        <f t="shared" si="43"/>
        <v>0.7185591229444009</v>
      </c>
      <c r="S238" s="62" t="str">
        <f t="shared" si="44"/>
        <v>-</v>
      </c>
      <c r="T238" s="62">
        <f t="shared" si="45"/>
        <v>0.9996745850959974</v>
      </c>
      <c r="U238" s="36">
        <v>2488</v>
      </c>
      <c r="V238" s="36">
        <v>0</v>
      </c>
      <c r="W238" s="36">
        <v>0</v>
      </c>
      <c r="X238" s="36">
        <f t="shared" si="46"/>
        <v>2488</v>
      </c>
      <c r="Y238" s="36">
        <v>667</v>
      </c>
      <c r="Z238" s="36">
        <f t="shared" si="47"/>
        <v>3155</v>
      </c>
      <c r="AA238" s="36">
        <v>358</v>
      </c>
      <c r="AB238" s="36">
        <v>3</v>
      </c>
      <c r="AC238" s="10" t="str">
        <f>VLOOKUP(B238,'STP Mapping'!$A$4:$D$303,4,FALSE)</f>
        <v>Devon</v>
      </c>
      <c r="AD238" s="3"/>
    </row>
    <row r="239" spans="2:30" ht="12.75">
      <c r="B239" s="74" t="s">
        <v>159</v>
      </c>
      <c r="C239" s="74" t="s">
        <v>969</v>
      </c>
      <c r="D239" s="35" t="s">
        <v>476</v>
      </c>
      <c r="E239" s="36">
        <v>13245</v>
      </c>
      <c r="F239" s="36">
        <v>0</v>
      </c>
      <c r="G239" s="36">
        <v>0</v>
      </c>
      <c r="H239" s="36">
        <f t="shared" si="36"/>
        <v>13245</v>
      </c>
      <c r="I239" s="36">
        <f t="shared" si="37"/>
        <v>11540</v>
      </c>
      <c r="J239" s="36">
        <f t="shared" si="38"/>
        <v>0</v>
      </c>
      <c r="K239" s="36">
        <f t="shared" si="39"/>
        <v>0</v>
      </c>
      <c r="L239" s="36">
        <f t="shared" si="40"/>
        <v>11540</v>
      </c>
      <c r="M239" s="36">
        <v>1705</v>
      </c>
      <c r="N239" s="36">
        <v>0</v>
      </c>
      <c r="O239" s="36">
        <v>0</v>
      </c>
      <c r="P239" s="36">
        <f t="shared" si="41"/>
        <v>1705</v>
      </c>
      <c r="Q239" s="62">
        <f t="shared" si="42"/>
        <v>0.8712721781804454</v>
      </c>
      <c r="R239" s="62">
        <f t="shared" si="43"/>
        <v>0.8712721781804454</v>
      </c>
      <c r="S239" s="62" t="str">
        <f t="shared" si="44"/>
        <v>-</v>
      </c>
      <c r="T239" s="62" t="str">
        <f t="shared" si="45"/>
        <v>-</v>
      </c>
      <c r="U239" s="36">
        <v>3942</v>
      </c>
      <c r="V239" s="36">
        <v>0</v>
      </c>
      <c r="W239" s="36">
        <v>0</v>
      </c>
      <c r="X239" s="36">
        <f t="shared" si="46"/>
        <v>3942</v>
      </c>
      <c r="Y239" s="36">
        <v>885</v>
      </c>
      <c r="Z239" s="36">
        <f t="shared" si="47"/>
        <v>4827</v>
      </c>
      <c r="AA239" s="36">
        <v>591</v>
      </c>
      <c r="AB239" s="36">
        <v>0</v>
      </c>
      <c r="AC239" s="10" t="str">
        <f>VLOOKUP(B239,'STP Mapping'!$A$4:$D$303,4,FALSE)</f>
        <v>Gloucestershire</v>
      </c>
      <c r="AD239" s="3"/>
    </row>
    <row r="240" spans="2:30" ht="12.75">
      <c r="B240" s="74" t="s">
        <v>60</v>
      </c>
      <c r="C240" s="74" t="s">
        <v>969</v>
      </c>
      <c r="D240" s="35" t="s">
        <v>498</v>
      </c>
      <c r="E240" s="36">
        <v>6327</v>
      </c>
      <c r="F240" s="36">
        <v>0</v>
      </c>
      <c r="G240" s="36">
        <v>0</v>
      </c>
      <c r="H240" s="36">
        <f t="shared" si="36"/>
        <v>6327</v>
      </c>
      <c r="I240" s="36">
        <f t="shared" si="37"/>
        <v>5365</v>
      </c>
      <c r="J240" s="36">
        <f t="shared" si="38"/>
        <v>0</v>
      </c>
      <c r="K240" s="36">
        <f t="shared" si="39"/>
        <v>0</v>
      </c>
      <c r="L240" s="36">
        <f t="shared" si="40"/>
        <v>5365</v>
      </c>
      <c r="M240" s="36">
        <v>962</v>
      </c>
      <c r="N240" s="36">
        <v>0</v>
      </c>
      <c r="O240" s="36">
        <v>0</v>
      </c>
      <c r="P240" s="36">
        <f t="shared" si="41"/>
        <v>962</v>
      </c>
      <c r="Q240" s="62">
        <f t="shared" si="42"/>
        <v>0.847953216374269</v>
      </c>
      <c r="R240" s="62">
        <f t="shared" si="43"/>
        <v>0.847953216374269</v>
      </c>
      <c r="S240" s="62" t="str">
        <f t="shared" si="44"/>
        <v>-</v>
      </c>
      <c r="T240" s="62" t="str">
        <f t="shared" si="45"/>
        <v>-</v>
      </c>
      <c r="U240" s="36">
        <v>2178</v>
      </c>
      <c r="V240" s="36">
        <v>0</v>
      </c>
      <c r="W240" s="36">
        <v>0</v>
      </c>
      <c r="X240" s="36">
        <f t="shared" si="46"/>
        <v>2178</v>
      </c>
      <c r="Y240" s="36">
        <v>1295</v>
      </c>
      <c r="Z240" s="36">
        <f t="shared" si="47"/>
        <v>3473</v>
      </c>
      <c r="AA240" s="36">
        <v>51</v>
      </c>
      <c r="AB240" s="36">
        <v>0</v>
      </c>
      <c r="AC240" s="10" t="str">
        <f>VLOOKUP(B240,'STP Mapping'!$A$4:$D$303,4,FALSE)</f>
        <v>Somerset</v>
      </c>
      <c r="AD240" s="3"/>
    </row>
    <row r="241" spans="2:30" ht="12.75">
      <c r="B241" s="74" t="s">
        <v>116</v>
      </c>
      <c r="C241" s="74" t="s">
        <v>969</v>
      </c>
      <c r="D241" s="35" t="s">
        <v>963</v>
      </c>
      <c r="E241" s="36">
        <v>8817</v>
      </c>
      <c r="F241" s="36">
        <v>256</v>
      </c>
      <c r="G241" s="36">
        <v>4274</v>
      </c>
      <c r="H241" s="36">
        <f t="shared" si="36"/>
        <v>13347</v>
      </c>
      <c r="I241" s="36">
        <f t="shared" si="37"/>
        <v>6254</v>
      </c>
      <c r="J241" s="36">
        <f t="shared" si="38"/>
        <v>256</v>
      </c>
      <c r="K241" s="36">
        <f t="shared" si="39"/>
        <v>4160</v>
      </c>
      <c r="L241" s="36">
        <f t="shared" si="40"/>
        <v>10670</v>
      </c>
      <c r="M241" s="36">
        <v>2563</v>
      </c>
      <c r="N241" s="36">
        <v>0</v>
      </c>
      <c r="O241" s="36">
        <v>114</v>
      </c>
      <c r="P241" s="36">
        <f t="shared" si="41"/>
        <v>2677</v>
      </c>
      <c r="Q241" s="62">
        <f t="shared" si="42"/>
        <v>0.7994305836517569</v>
      </c>
      <c r="R241" s="62">
        <f t="shared" si="43"/>
        <v>0.7093115572190087</v>
      </c>
      <c r="S241" s="62">
        <f t="shared" si="44"/>
        <v>1</v>
      </c>
      <c r="T241" s="62">
        <f t="shared" si="45"/>
        <v>0.9733270940570894</v>
      </c>
      <c r="U241" s="36">
        <v>2961</v>
      </c>
      <c r="V241" s="36">
        <v>0</v>
      </c>
      <c r="W241" s="36">
        <v>0</v>
      </c>
      <c r="X241" s="36">
        <f t="shared" si="46"/>
        <v>2961</v>
      </c>
      <c r="Y241" s="36">
        <v>2243</v>
      </c>
      <c r="Z241" s="36">
        <f t="shared" si="47"/>
        <v>5204</v>
      </c>
      <c r="AA241" s="36">
        <v>200</v>
      </c>
      <c r="AB241" s="36">
        <v>1</v>
      </c>
      <c r="AC241" s="10" t="str">
        <f>VLOOKUP(B241,'STP Mapping'!$A$4:$D$303,4,FALSE)</f>
        <v>Devon</v>
      </c>
      <c r="AD241" s="3"/>
    </row>
    <row r="242" spans="2:30" ht="12.75">
      <c r="B242" s="74" t="s">
        <v>85</v>
      </c>
      <c r="C242" s="74" t="s">
        <v>969</v>
      </c>
      <c r="D242" s="35" t="s">
        <v>507</v>
      </c>
      <c r="E242" s="36">
        <v>6677</v>
      </c>
      <c r="F242" s="36">
        <v>1412</v>
      </c>
      <c r="G242" s="36">
        <v>953</v>
      </c>
      <c r="H242" s="36">
        <f t="shared" si="36"/>
        <v>9042</v>
      </c>
      <c r="I242" s="36">
        <f t="shared" si="37"/>
        <v>6366</v>
      </c>
      <c r="J242" s="36">
        <f t="shared" si="38"/>
        <v>1411</v>
      </c>
      <c r="K242" s="36">
        <f t="shared" si="39"/>
        <v>953</v>
      </c>
      <c r="L242" s="36">
        <f t="shared" si="40"/>
        <v>8730</v>
      </c>
      <c r="M242" s="36">
        <v>311</v>
      </c>
      <c r="N242" s="36">
        <v>1</v>
      </c>
      <c r="O242" s="36">
        <v>0</v>
      </c>
      <c r="P242" s="36">
        <f t="shared" si="41"/>
        <v>312</v>
      </c>
      <c r="Q242" s="62">
        <f t="shared" si="42"/>
        <v>0.9654943596549436</v>
      </c>
      <c r="R242" s="62">
        <f t="shared" si="43"/>
        <v>0.953422195596825</v>
      </c>
      <c r="S242" s="62">
        <f t="shared" si="44"/>
        <v>0.9992917847025495</v>
      </c>
      <c r="T242" s="62">
        <f t="shared" si="45"/>
        <v>1</v>
      </c>
      <c r="U242" s="36">
        <v>2101</v>
      </c>
      <c r="V242" s="36">
        <v>9</v>
      </c>
      <c r="W242" s="36">
        <v>0</v>
      </c>
      <c r="X242" s="36">
        <f t="shared" si="46"/>
        <v>2110</v>
      </c>
      <c r="Y242" s="36">
        <v>1377</v>
      </c>
      <c r="Z242" s="36">
        <f t="shared" si="47"/>
        <v>3487</v>
      </c>
      <c r="AA242" s="36">
        <v>53</v>
      </c>
      <c r="AB242" s="36">
        <v>0</v>
      </c>
      <c r="AC242" s="10" t="str">
        <f>VLOOKUP(B242,'STP Mapping'!$A$4:$D$303,4,FALSE)</f>
        <v>Dorset</v>
      </c>
      <c r="AD242" s="3"/>
    </row>
    <row r="243" spans="2:30" ht="12.75">
      <c r="B243" s="74" t="s">
        <v>275</v>
      </c>
      <c r="C243" s="74" t="s">
        <v>969</v>
      </c>
      <c r="D243" s="35" t="s">
        <v>964</v>
      </c>
      <c r="E243" s="36">
        <v>0</v>
      </c>
      <c r="F243" s="36">
        <v>0</v>
      </c>
      <c r="G243" s="36">
        <v>0</v>
      </c>
      <c r="H243" s="36">
        <f t="shared" si="36"/>
        <v>0</v>
      </c>
      <c r="I243" s="36">
        <f t="shared" si="37"/>
        <v>0</v>
      </c>
      <c r="J243" s="36">
        <f t="shared" si="38"/>
        <v>0</v>
      </c>
      <c r="K243" s="36">
        <f t="shared" si="39"/>
        <v>0</v>
      </c>
      <c r="L243" s="36">
        <f t="shared" si="40"/>
        <v>0</v>
      </c>
      <c r="M243" s="36">
        <v>0</v>
      </c>
      <c r="N243" s="36">
        <v>0</v>
      </c>
      <c r="O243" s="36">
        <v>0</v>
      </c>
      <c r="P243" s="36">
        <f t="shared" si="41"/>
        <v>0</v>
      </c>
      <c r="Q243" s="62" t="str">
        <f t="shared" si="42"/>
        <v>-</v>
      </c>
      <c r="R243" s="62" t="str">
        <f t="shared" si="43"/>
        <v>-</v>
      </c>
      <c r="S243" s="62" t="str">
        <f t="shared" si="44"/>
        <v>-</v>
      </c>
      <c r="T243" s="62" t="str">
        <f t="shared" si="45"/>
        <v>-</v>
      </c>
      <c r="U243" s="36">
        <v>0</v>
      </c>
      <c r="V243" s="36">
        <v>0</v>
      </c>
      <c r="W243" s="36">
        <v>2</v>
      </c>
      <c r="X243" s="36">
        <f t="shared" si="46"/>
        <v>2</v>
      </c>
      <c r="Y243" s="36">
        <v>24</v>
      </c>
      <c r="Z243" s="36">
        <f t="shared" si="47"/>
        <v>26</v>
      </c>
      <c r="AA243" s="36">
        <v>0</v>
      </c>
      <c r="AB243" s="36">
        <v>0</v>
      </c>
      <c r="AC243" s="10" t="str">
        <f>VLOOKUP(B243,'STP Mapping'!$A$4:$D$303,4,FALSE)</f>
        <v>Cornwall and the Isles of Scilly</v>
      </c>
      <c r="AD243" s="3"/>
    </row>
    <row r="244" spans="2:30" ht="12.75">
      <c r="B244" s="74" t="s">
        <v>226</v>
      </c>
      <c r="C244" s="74" t="s">
        <v>969</v>
      </c>
      <c r="D244" s="35" t="s">
        <v>515</v>
      </c>
      <c r="E244" s="36">
        <v>0</v>
      </c>
      <c r="F244" s="36">
        <v>0</v>
      </c>
      <c r="G244" s="36">
        <v>181</v>
      </c>
      <c r="H244" s="36">
        <f t="shared" si="36"/>
        <v>181</v>
      </c>
      <c r="I244" s="36">
        <f t="shared" si="37"/>
        <v>0</v>
      </c>
      <c r="J244" s="36">
        <f t="shared" si="38"/>
        <v>0</v>
      </c>
      <c r="K244" s="36">
        <f t="shared" si="39"/>
        <v>181</v>
      </c>
      <c r="L244" s="36">
        <f t="shared" si="40"/>
        <v>181</v>
      </c>
      <c r="M244" s="36">
        <v>0</v>
      </c>
      <c r="N244" s="36">
        <v>0</v>
      </c>
      <c r="O244" s="36">
        <v>0</v>
      </c>
      <c r="P244" s="36">
        <f t="shared" si="41"/>
        <v>0</v>
      </c>
      <c r="Q244" s="62">
        <f t="shared" si="42"/>
        <v>1</v>
      </c>
      <c r="R244" s="62" t="str">
        <f t="shared" si="43"/>
        <v>-</v>
      </c>
      <c r="S244" s="62" t="str">
        <f t="shared" si="44"/>
        <v>-</v>
      </c>
      <c r="T244" s="62">
        <f t="shared" si="45"/>
        <v>1</v>
      </c>
      <c r="U244" s="36">
        <v>0</v>
      </c>
      <c r="V244" s="36">
        <v>0</v>
      </c>
      <c r="W244" s="36">
        <v>0</v>
      </c>
      <c r="X244" s="36">
        <f t="shared" si="46"/>
        <v>0</v>
      </c>
      <c r="Y244" s="36">
        <v>0</v>
      </c>
      <c r="Z244" s="36">
        <f t="shared" si="47"/>
        <v>0</v>
      </c>
      <c r="AA244" s="36">
        <v>0</v>
      </c>
      <c r="AB244" s="36">
        <v>0</v>
      </c>
      <c r="AC244" s="10" t="str">
        <f>VLOOKUP(B244,'STP Mapping'!$A$4:$D$303,4,FALSE)</f>
        <v>Gloucestershire</v>
      </c>
      <c r="AD244" s="3"/>
    </row>
    <row r="245" spans="2:30" ht="12.75">
      <c r="B245" s="74" t="s">
        <v>238</v>
      </c>
      <c r="C245" s="74" t="s">
        <v>969</v>
      </c>
      <c r="D245" s="35" t="s">
        <v>523</v>
      </c>
      <c r="E245" s="36">
        <v>0</v>
      </c>
      <c r="F245" s="36">
        <v>0</v>
      </c>
      <c r="G245" s="36">
        <v>1787</v>
      </c>
      <c r="H245" s="36">
        <f t="shared" si="36"/>
        <v>1787</v>
      </c>
      <c r="I245" s="36">
        <f t="shared" si="37"/>
        <v>0</v>
      </c>
      <c r="J245" s="36">
        <f t="shared" si="38"/>
        <v>0</v>
      </c>
      <c r="K245" s="36">
        <f t="shared" si="39"/>
        <v>1784</v>
      </c>
      <c r="L245" s="36">
        <f t="shared" si="40"/>
        <v>1784</v>
      </c>
      <c r="M245" s="36">
        <v>0</v>
      </c>
      <c r="N245" s="36">
        <v>0</v>
      </c>
      <c r="O245" s="36">
        <v>3</v>
      </c>
      <c r="P245" s="36">
        <f t="shared" si="41"/>
        <v>3</v>
      </c>
      <c r="Q245" s="62">
        <f t="shared" si="42"/>
        <v>0.9983212087297146</v>
      </c>
      <c r="R245" s="62" t="str">
        <f t="shared" si="43"/>
        <v>-</v>
      </c>
      <c r="S245" s="62" t="str">
        <f t="shared" si="44"/>
        <v>-</v>
      </c>
      <c r="T245" s="62">
        <f t="shared" si="45"/>
        <v>0.9983212087297146</v>
      </c>
      <c r="U245" s="36">
        <v>0</v>
      </c>
      <c r="V245" s="36">
        <v>0</v>
      </c>
      <c r="W245" s="36">
        <v>0</v>
      </c>
      <c r="X245" s="36">
        <f t="shared" si="46"/>
        <v>0</v>
      </c>
      <c r="Y245" s="36">
        <v>0</v>
      </c>
      <c r="Z245" s="36">
        <f t="shared" si="47"/>
        <v>0</v>
      </c>
      <c r="AA245" s="36">
        <v>0</v>
      </c>
      <c r="AB245" s="36">
        <v>0</v>
      </c>
      <c r="AC245" s="10" t="str">
        <f>VLOOKUP(B245,'STP Mapping'!$A$4:$D$303,4,FALSE)</f>
        <v>Bristol, North Somerset and South Gloucestershire</v>
      </c>
      <c r="AD245" s="3"/>
    </row>
    <row r="246" spans="2:30" ht="12.75">
      <c r="B246" s="74" t="s">
        <v>129</v>
      </c>
      <c r="C246" s="74" t="s">
        <v>969</v>
      </c>
      <c r="D246" s="35" t="s">
        <v>524</v>
      </c>
      <c r="E246" s="36">
        <v>7314</v>
      </c>
      <c r="F246" s="36">
        <v>0</v>
      </c>
      <c r="G246" s="36">
        <v>5225</v>
      </c>
      <c r="H246" s="36">
        <f t="shared" si="36"/>
        <v>12539</v>
      </c>
      <c r="I246" s="36">
        <f t="shared" si="37"/>
        <v>5223</v>
      </c>
      <c r="J246" s="36">
        <f t="shared" si="38"/>
        <v>0</v>
      </c>
      <c r="K246" s="36">
        <f t="shared" si="39"/>
        <v>5096</v>
      </c>
      <c r="L246" s="36">
        <f t="shared" si="40"/>
        <v>10319</v>
      </c>
      <c r="M246" s="36">
        <v>2091</v>
      </c>
      <c r="N246" s="36">
        <v>0</v>
      </c>
      <c r="O246" s="36">
        <v>129</v>
      </c>
      <c r="P246" s="36">
        <f t="shared" si="41"/>
        <v>2220</v>
      </c>
      <c r="Q246" s="62">
        <f t="shared" si="42"/>
        <v>0.8229523885477311</v>
      </c>
      <c r="R246" s="62">
        <f t="shared" si="43"/>
        <v>0.7141099261689909</v>
      </c>
      <c r="S246" s="62" t="str">
        <f t="shared" si="44"/>
        <v>-</v>
      </c>
      <c r="T246" s="62">
        <f t="shared" si="45"/>
        <v>0.975311004784689</v>
      </c>
      <c r="U246" s="36">
        <v>2276</v>
      </c>
      <c r="V246" s="36">
        <v>0</v>
      </c>
      <c r="W246" s="36">
        <v>0</v>
      </c>
      <c r="X246" s="36">
        <f t="shared" si="46"/>
        <v>2276</v>
      </c>
      <c r="Y246" s="36">
        <v>1436</v>
      </c>
      <c r="Z246" s="36">
        <f t="shared" si="47"/>
        <v>3712</v>
      </c>
      <c r="AA246" s="36">
        <v>888</v>
      </c>
      <c r="AB246" s="36">
        <v>4</v>
      </c>
      <c r="AC246" s="10" t="str">
        <f>VLOOKUP(B246,'STP Mapping'!$A$4:$D$303,4,FALSE)</f>
        <v>Bath, Swindon and Wiltshire</v>
      </c>
      <c r="AD246" s="3"/>
    </row>
    <row r="247" spans="2:30" ht="12.75">
      <c r="B247" s="74" t="s">
        <v>48</v>
      </c>
      <c r="C247" s="74" t="s">
        <v>969</v>
      </c>
      <c r="D247" s="35" t="s">
        <v>531</v>
      </c>
      <c r="E247" s="36">
        <v>4165</v>
      </c>
      <c r="F247" s="36">
        <v>0</v>
      </c>
      <c r="G247" s="36">
        <v>0</v>
      </c>
      <c r="H247" s="36">
        <f t="shared" si="36"/>
        <v>4165</v>
      </c>
      <c r="I247" s="36">
        <f t="shared" si="37"/>
        <v>3456</v>
      </c>
      <c r="J247" s="36">
        <f t="shared" si="38"/>
        <v>0</v>
      </c>
      <c r="K247" s="36">
        <f t="shared" si="39"/>
        <v>0</v>
      </c>
      <c r="L247" s="36">
        <f t="shared" si="40"/>
        <v>3456</v>
      </c>
      <c r="M247" s="36">
        <v>709</v>
      </c>
      <c r="N247" s="36">
        <v>0</v>
      </c>
      <c r="O247" s="36">
        <v>0</v>
      </c>
      <c r="P247" s="36">
        <f t="shared" si="41"/>
        <v>709</v>
      </c>
      <c r="Q247" s="62">
        <f t="shared" si="42"/>
        <v>0.8297719087635054</v>
      </c>
      <c r="R247" s="62">
        <f t="shared" si="43"/>
        <v>0.8297719087635054</v>
      </c>
      <c r="S247" s="62" t="str">
        <f t="shared" si="44"/>
        <v>-</v>
      </c>
      <c r="T247" s="62" t="str">
        <f t="shared" si="45"/>
        <v>-</v>
      </c>
      <c r="U247" s="36">
        <v>1119</v>
      </c>
      <c r="V247" s="36">
        <v>0</v>
      </c>
      <c r="W247" s="36">
        <v>0</v>
      </c>
      <c r="X247" s="36">
        <f t="shared" si="46"/>
        <v>1119</v>
      </c>
      <c r="Y247" s="36">
        <v>99</v>
      </c>
      <c r="Z247" s="36">
        <f t="shared" si="47"/>
        <v>1218</v>
      </c>
      <c r="AA247" s="36">
        <v>2</v>
      </c>
      <c r="AB247" s="36">
        <v>2</v>
      </c>
      <c r="AC247" s="10" t="str">
        <f>VLOOKUP(B247,'STP Mapping'!$A$4:$D$303,4,FALSE)</f>
        <v>Bristol, North Somerset and South Gloucestershire</v>
      </c>
      <c r="AD247" s="3"/>
    </row>
    <row r="248" spans="2:30" ht="12.75">
      <c r="B248" s="74" t="s">
        <v>50</v>
      </c>
      <c r="C248" s="74" t="s">
        <v>969</v>
      </c>
      <c r="D248" s="35" t="s">
        <v>468</v>
      </c>
      <c r="E248" s="36">
        <v>10482</v>
      </c>
      <c r="F248" s="36">
        <v>2079</v>
      </c>
      <c r="G248" s="36">
        <v>0</v>
      </c>
      <c r="H248" s="36">
        <f t="shared" si="36"/>
        <v>12561</v>
      </c>
      <c r="I248" s="36">
        <f t="shared" si="37"/>
        <v>8203</v>
      </c>
      <c r="J248" s="36">
        <f t="shared" si="38"/>
        <v>2079</v>
      </c>
      <c r="K248" s="36">
        <f t="shared" si="39"/>
        <v>0</v>
      </c>
      <c r="L248" s="36">
        <f t="shared" si="40"/>
        <v>10282</v>
      </c>
      <c r="M248" s="36">
        <v>2279</v>
      </c>
      <c r="N248" s="36">
        <v>0</v>
      </c>
      <c r="O248" s="36">
        <v>0</v>
      </c>
      <c r="P248" s="36">
        <f t="shared" si="41"/>
        <v>2279</v>
      </c>
      <c r="Q248" s="62">
        <f t="shared" si="42"/>
        <v>0.8185654008438819</v>
      </c>
      <c r="R248" s="62">
        <f t="shared" si="43"/>
        <v>0.7825796603701584</v>
      </c>
      <c r="S248" s="62">
        <f t="shared" si="44"/>
        <v>1</v>
      </c>
      <c r="T248" s="62" t="str">
        <f t="shared" si="45"/>
        <v>-</v>
      </c>
      <c r="U248" s="36">
        <v>3389</v>
      </c>
      <c r="V248" s="36">
        <v>10</v>
      </c>
      <c r="W248" s="36">
        <v>0</v>
      </c>
      <c r="X248" s="36">
        <f t="shared" si="46"/>
        <v>3399</v>
      </c>
      <c r="Y248" s="36">
        <v>815</v>
      </c>
      <c r="Z248" s="36">
        <f t="shared" si="47"/>
        <v>4214</v>
      </c>
      <c r="AA248" s="36">
        <v>324</v>
      </c>
      <c r="AB248" s="36">
        <v>0</v>
      </c>
      <c r="AC248" s="10" t="str">
        <f>VLOOKUP(B248,'STP Mapping'!$A$4:$D$303,4,FALSE)</f>
        <v>Bristol, North Somerset and South Gloucestershire</v>
      </c>
      <c r="AD248" s="3"/>
    </row>
    <row r="249" spans="2:30" ht="12.75">
      <c r="B249" s="74" t="s">
        <v>100</v>
      </c>
      <c r="C249" s="74" t="s">
        <v>969</v>
      </c>
      <c r="D249" s="35" t="s">
        <v>473</v>
      </c>
      <c r="E249" s="36">
        <v>8336</v>
      </c>
      <c r="F249" s="36">
        <v>0</v>
      </c>
      <c r="G249" s="36">
        <v>4216</v>
      </c>
      <c r="H249" s="36">
        <f t="shared" si="36"/>
        <v>12552</v>
      </c>
      <c r="I249" s="36">
        <f t="shared" si="37"/>
        <v>7294</v>
      </c>
      <c r="J249" s="36">
        <f t="shared" si="38"/>
        <v>0</v>
      </c>
      <c r="K249" s="36">
        <f t="shared" si="39"/>
        <v>4213</v>
      </c>
      <c r="L249" s="36">
        <f t="shared" si="40"/>
        <v>11507</v>
      </c>
      <c r="M249" s="36">
        <v>1042</v>
      </c>
      <c r="N249" s="36">
        <v>0</v>
      </c>
      <c r="O249" s="36">
        <v>3</v>
      </c>
      <c r="P249" s="36">
        <f t="shared" si="41"/>
        <v>1045</v>
      </c>
      <c r="Q249" s="62">
        <f t="shared" si="42"/>
        <v>0.9167463352453792</v>
      </c>
      <c r="R249" s="62">
        <f t="shared" si="43"/>
        <v>0.875</v>
      </c>
      <c r="S249" s="62" t="str">
        <f t="shared" si="44"/>
        <v>-</v>
      </c>
      <c r="T249" s="62">
        <f t="shared" si="45"/>
        <v>0.9992884250474383</v>
      </c>
      <c r="U249" s="36">
        <v>2176</v>
      </c>
      <c r="V249" s="36">
        <v>0</v>
      </c>
      <c r="W249" s="36">
        <v>0</v>
      </c>
      <c r="X249" s="36">
        <f t="shared" si="46"/>
        <v>2176</v>
      </c>
      <c r="Y249" s="36">
        <v>1426</v>
      </c>
      <c r="Z249" s="36">
        <f t="shared" si="47"/>
        <v>3602</v>
      </c>
      <c r="AA249" s="36">
        <v>164</v>
      </c>
      <c r="AB249" s="36">
        <v>4</v>
      </c>
      <c r="AC249" s="10" t="str">
        <f>VLOOKUP(B249,'STP Mapping'!$A$4:$D$303,4,FALSE)</f>
        <v>Devon</v>
      </c>
      <c r="AD249" s="3"/>
    </row>
    <row r="250" spans="2:30" ht="12.75">
      <c r="B250" s="74" t="s">
        <v>169</v>
      </c>
      <c r="C250" s="74" t="s">
        <v>969</v>
      </c>
      <c r="D250" s="35" t="s">
        <v>526</v>
      </c>
      <c r="E250" s="36">
        <v>8224</v>
      </c>
      <c r="F250" s="36">
        <v>0</v>
      </c>
      <c r="G250" s="36">
        <v>0</v>
      </c>
      <c r="H250" s="36">
        <f t="shared" si="36"/>
        <v>8224</v>
      </c>
      <c r="I250" s="36">
        <f t="shared" si="37"/>
        <v>6094</v>
      </c>
      <c r="J250" s="36">
        <f t="shared" si="38"/>
        <v>0</v>
      </c>
      <c r="K250" s="36">
        <f t="shared" si="39"/>
        <v>0</v>
      </c>
      <c r="L250" s="36">
        <f t="shared" si="40"/>
        <v>6094</v>
      </c>
      <c r="M250" s="36">
        <v>2130</v>
      </c>
      <c r="N250" s="36">
        <v>0</v>
      </c>
      <c r="O250" s="36">
        <v>0</v>
      </c>
      <c r="P250" s="36">
        <f t="shared" si="41"/>
        <v>2130</v>
      </c>
      <c r="Q250" s="62">
        <f t="shared" si="42"/>
        <v>0.7410019455252919</v>
      </c>
      <c r="R250" s="62">
        <f t="shared" si="43"/>
        <v>0.7410019455252919</v>
      </c>
      <c r="S250" s="62" t="str">
        <f t="shared" si="44"/>
        <v>-</v>
      </c>
      <c r="T250" s="62" t="str">
        <f t="shared" si="45"/>
        <v>-</v>
      </c>
      <c r="U250" s="36">
        <v>3061</v>
      </c>
      <c r="V250" s="36">
        <v>0</v>
      </c>
      <c r="W250" s="36">
        <v>0</v>
      </c>
      <c r="X250" s="36">
        <f t="shared" si="46"/>
        <v>3061</v>
      </c>
      <c r="Y250" s="36">
        <v>1688</v>
      </c>
      <c r="Z250" s="36">
        <f t="shared" si="47"/>
        <v>4749</v>
      </c>
      <c r="AA250" s="36">
        <v>482</v>
      </c>
      <c r="AB250" s="36">
        <v>0</v>
      </c>
      <c r="AC250" s="10" t="str">
        <f>VLOOKUP(B250,'STP Mapping'!$A$4:$D$303,4,FALSE)</f>
        <v>Bristol, North Somerset and South Gloucestershire</v>
      </c>
      <c r="AD250" s="3"/>
    </row>
    <row r="251" spans="2:30" ht="12.75">
      <c r="B251" s="74" t="s">
        <v>99</v>
      </c>
      <c r="C251" s="74" t="s">
        <v>969</v>
      </c>
      <c r="D251" s="35" t="s">
        <v>497</v>
      </c>
      <c r="E251" s="36">
        <v>0</v>
      </c>
      <c r="F251" s="36">
        <v>0</v>
      </c>
      <c r="G251" s="36">
        <v>8011</v>
      </c>
      <c r="H251" s="36">
        <f t="shared" si="36"/>
        <v>8011</v>
      </c>
      <c r="I251" s="36">
        <f t="shared" si="37"/>
        <v>0</v>
      </c>
      <c r="J251" s="36">
        <f t="shared" si="38"/>
        <v>0</v>
      </c>
      <c r="K251" s="36">
        <f t="shared" si="39"/>
        <v>7947</v>
      </c>
      <c r="L251" s="36">
        <f t="shared" si="40"/>
        <v>7947</v>
      </c>
      <c r="M251" s="36">
        <v>0</v>
      </c>
      <c r="N251" s="36">
        <v>0</v>
      </c>
      <c r="O251" s="36">
        <v>64</v>
      </c>
      <c r="P251" s="36">
        <f t="shared" si="41"/>
        <v>64</v>
      </c>
      <c r="Q251" s="62">
        <f t="shared" si="42"/>
        <v>0.9920109848957683</v>
      </c>
      <c r="R251" s="62" t="str">
        <f t="shared" si="43"/>
        <v>-</v>
      </c>
      <c r="S251" s="62" t="str">
        <f t="shared" si="44"/>
        <v>-</v>
      </c>
      <c r="T251" s="62">
        <f t="shared" si="45"/>
        <v>0.9920109848957683</v>
      </c>
      <c r="U251" s="36">
        <v>0</v>
      </c>
      <c r="V251" s="36">
        <v>0</v>
      </c>
      <c r="W251" s="36">
        <v>0</v>
      </c>
      <c r="X251" s="36">
        <f t="shared" si="46"/>
        <v>0</v>
      </c>
      <c r="Y251" s="36">
        <v>37</v>
      </c>
      <c r="Z251" s="36">
        <f t="shared" si="47"/>
        <v>37</v>
      </c>
      <c r="AA251" s="36">
        <v>0</v>
      </c>
      <c r="AB251" s="36">
        <v>0</v>
      </c>
      <c r="AC251" s="10" t="str">
        <f>VLOOKUP(B251,'STP Mapping'!$A$4:$D$303,4,FALSE)</f>
        <v>Somerset</v>
      </c>
      <c r="AD251" s="3"/>
    </row>
    <row r="252" spans="2:30" ht="12.75">
      <c r="B252" s="74" t="s">
        <v>245</v>
      </c>
      <c r="C252" s="74" t="s">
        <v>969</v>
      </c>
      <c r="D252" s="35" t="s">
        <v>475</v>
      </c>
      <c r="E252" s="36">
        <v>0</v>
      </c>
      <c r="F252" s="36">
        <v>0</v>
      </c>
      <c r="G252" s="36">
        <v>5972</v>
      </c>
      <c r="H252" s="36">
        <f t="shared" si="36"/>
        <v>5972</v>
      </c>
      <c r="I252" s="36">
        <f t="shared" si="37"/>
        <v>0</v>
      </c>
      <c r="J252" s="36">
        <f t="shared" si="38"/>
        <v>0</v>
      </c>
      <c r="K252" s="36">
        <f t="shared" si="39"/>
        <v>5937</v>
      </c>
      <c r="L252" s="36">
        <f t="shared" si="40"/>
        <v>5937</v>
      </c>
      <c r="M252" s="36">
        <v>0</v>
      </c>
      <c r="N252" s="36">
        <v>0</v>
      </c>
      <c r="O252" s="36">
        <v>35</v>
      </c>
      <c r="P252" s="36">
        <f t="shared" si="41"/>
        <v>35</v>
      </c>
      <c r="Q252" s="62">
        <f t="shared" si="42"/>
        <v>0.9941393168117884</v>
      </c>
      <c r="R252" s="62" t="str">
        <f t="shared" si="43"/>
        <v>-</v>
      </c>
      <c r="S252" s="62" t="str">
        <f t="shared" si="44"/>
        <v>-</v>
      </c>
      <c r="T252" s="62">
        <f t="shared" si="45"/>
        <v>0.9941393168117884</v>
      </c>
      <c r="U252" s="36">
        <v>0</v>
      </c>
      <c r="V252" s="36">
        <v>0</v>
      </c>
      <c r="W252" s="36">
        <v>0</v>
      </c>
      <c r="X252" s="36">
        <f t="shared" si="46"/>
        <v>0</v>
      </c>
      <c r="Y252" s="36">
        <v>20</v>
      </c>
      <c r="Z252" s="36">
        <f t="shared" si="47"/>
        <v>20</v>
      </c>
      <c r="AA252" s="36">
        <v>0</v>
      </c>
      <c r="AB252" s="36">
        <v>0</v>
      </c>
      <c r="AC252" s="10" t="str">
        <f>VLOOKUP(B252,'STP Mapping'!$A$4:$D$303,4,FALSE)</f>
        <v>Gloucestershire</v>
      </c>
      <c r="AD252" s="3"/>
    </row>
    <row r="253" spans="2:30" ht="12.75">
      <c r="B253" s="76" t="s">
        <v>77</v>
      </c>
      <c r="C253" s="35" t="s">
        <v>969</v>
      </c>
      <c r="D253" s="35" t="s">
        <v>492</v>
      </c>
      <c r="E253" s="36">
        <v>6590</v>
      </c>
      <c r="F253" s="36">
        <v>0</v>
      </c>
      <c r="G253" s="36">
        <v>1135</v>
      </c>
      <c r="H253" s="36">
        <f t="shared" si="36"/>
        <v>7725</v>
      </c>
      <c r="I253" s="36">
        <f t="shared" si="37"/>
        <v>4959</v>
      </c>
      <c r="J253" s="36">
        <f t="shared" si="38"/>
        <v>0</v>
      </c>
      <c r="K253" s="36">
        <f t="shared" si="39"/>
        <v>1131</v>
      </c>
      <c r="L253" s="36">
        <f t="shared" si="40"/>
        <v>6090</v>
      </c>
      <c r="M253" s="36">
        <v>1631</v>
      </c>
      <c r="N253" s="36">
        <v>0</v>
      </c>
      <c r="O253" s="36">
        <v>4</v>
      </c>
      <c r="P253" s="36">
        <f t="shared" si="41"/>
        <v>1635</v>
      </c>
      <c r="Q253" s="62">
        <f t="shared" si="42"/>
        <v>0.7883495145631068</v>
      </c>
      <c r="R253" s="62">
        <f t="shared" si="43"/>
        <v>0.7525037936267072</v>
      </c>
      <c r="S253" s="62" t="str">
        <f t="shared" si="44"/>
        <v>-</v>
      </c>
      <c r="T253" s="62">
        <f t="shared" si="45"/>
        <v>0.9964757709251101</v>
      </c>
      <c r="U253" s="36">
        <v>2567</v>
      </c>
      <c r="V253" s="36">
        <v>0</v>
      </c>
      <c r="W253" s="36">
        <v>20</v>
      </c>
      <c r="X253" s="36">
        <f t="shared" si="46"/>
        <v>2587</v>
      </c>
      <c r="Y253" s="36">
        <v>1462</v>
      </c>
      <c r="Z253" s="36">
        <f t="shared" si="47"/>
        <v>4049</v>
      </c>
      <c r="AA253" s="36">
        <v>614</v>
      </c>
      <c r="AB253" s="36">
        <v>0</v>
      </c>
      <c r="AC253" s="10" t="str">
        <f>VLOOKUP(B253,'STP Mapping'!$A$4:$D$303,4,FALSE)</f>
        <v>Bath, Swindon and Wiltshire</v>
      </c>
      <c r="AD253" s="3"/>
    </row>
    <row r="254" spans="2:30" ht="12.75">
      <c r="B254" s="37" t="s">
        <v>61</v>
      </c>
      <c r="C254" s="37" t="s">
        <v>969</v>
      </c>
      <c r="D254" s="37" t="s">
        <v>519</v>
      </c>
      <c r="E254" s="38">
        <v>4065</v>
      </c>
      <c r="F254" s="38">
        <v>0</v>
      </c>
      <c r="G254" s="38">
        <v>4208</v>
      </c>
      <c r="H254" s="38">
        <f>SUM(E254:G254)</f>
        <v>8273</v>
      </c>
      <c r="I254" s="38">
        <f>E254-M254</f>
        <v>3364</v>
      </c>
      <c r="J254" s="38">
        <f>F254-N254</f>
        <v>0</v>
      </c>
      <c r="K254" s="38">
        <f>G254-O254</f>
        <v>4206</v>
      </c>
      <c r="L254" s="38">
        <f>H254-P254</f>
        <v>7570</v>
      </c>
      <c r="M254" s="38">
        <v>701</v>
      </c>
      <c r="N254" s="38">
        <v>0</v>
      </c>
      <c r="O254" s="38">
        <v>2</v>
      </c>
      <c r="P254" s="38">
        <f>SUM(M254:O254)</f>
        <v>703</v>
      </c>
      <c r="Q254" s="72">
        <f>_xlfn.IFERROR(L254/(L254+P254),"-")</f>
        <v>0.9150247794028769</v>
      </c>
      <c r="R254" s="72">
        <f>_xlfn.IFERROR(I254/(I254+M254),"-")</f>
        <v>0.8275522755227552</v>
      </c>
      <c r="S254" s="72" t="str">
        <f>_xlfn.IFERROR(J254/(J254+N254),"-")</f>
        <v>-</v>
      </c>
      <c r="T254" s="72">
        <f>_xlfn.IFERROR(K254/(K254+O254),"-")</f>
        <v>0.9995247148288974</v>
      </c>
      <c r="U254" s="38">
        <v>1413</v>
      </c>
      <c r="V254" s="38">
        <v>0</v>
      </c>
      <c r="W254" s="38">
        <v>0</v>
      </c>
      <c r="X254" s="38">
        <f>SUM(U254:W254)</f>
        <v>1413</v>
      </c>
      <c r="Y254" s="38">
        <v>330</v>
      </c>
      <c r="Z254" s="38">
        <f>SUM(X254:Y254)</f>
        <v>1743</v>
      </c>
      <c r="AA254" s="38">
        <v>21</v>
      </c>
      <c r="AB254" s="38">
        <v>0</v>
      </c>
      <c r="AC254" s="10" t="str">
        <f>VLOOKUP(B254,'STP Mapping'!$A$4:$D$303,4,FALSE)</f>
        <v>Dorset</v>
      </c>
      <c r="AD254" s="3"/>
    </row>
    <row r="255" spans="3:30" ht="12.75">
      <c r="C255" s="12" t="s">
        <v>535</v>
      </c>
      <c r="D255" s="12" t="s">
        <v>535</v>
      </c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1"/>
      <c r="S255" s="41"/>
      <c r="T255" s="41"/>
      <c r="U255" s="40"/>
      <c r="V255" s="40"/>
      <c r="W255" s="40"/>
      <c r="X255" s="40"/>
      <c r="Y255" s="40"/>
      <c r="Z255" s="40"/>
      <c r="AA255" s="40"/>
      <c r="AB255" s="40"/>
      <c r="AC255" s="40"/>
      <c r="AD255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39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6" width="16.28125" style="12" customWidth="1"/>
    <col min="27" max="27" width="22.57421875" style="12" customWidth="1"/>
    <col min="28" max="28" width="20.8515625" style="12" customWidth="1"/>
    <col min="29" max="30" width="23.57421875" style="12" customWidth="1"/>
    <col min="31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77" t="s">
        <v>308</v>
      </c>
      <c r="D2" s="2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77"/>
      <c r="D3" s="2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255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970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577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971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 t="s">
        <v>933</v>
      </c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572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8" s="3" customFormat="1" ht="15">
      <c r="B14" s="15" t="s">
        <v>256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79" t="s">
        <v>14</v>
      </c>
      <c r="F15" s="80"/>
      <c r="G15" s="80"/>
      <c r="H15" s="81"/>
      <c r="I15" s="78" t="s">
        <v>548</v>
      </c>
      <c r="J15" s="78"/>
      <c r="K15" s="78"/>
      <c r="L15" s="78"/>
      <c r="M15" s="78" t="s">
        <v>15</v>
      </c>
      <c r="N15" s="78"/>
      <c r="O15" s="78"/>
      <c r="P15" s="78"/>
      <c r="Q15" s="82" t="s">
        <v>559</v>
      </c>
      <c r="R15" s="83"/>
      <c r="S15" s="83"/>
      <c r="T15" s="84"/>
      <c r="U15" s="78" t="s">
        <v>16</v>
      </c>
      <c r="V15" s="78"/>
      <c r="W15" s="78"/>
      <c r="X15" s="78"/>
      <c r="Y15" s="78"/>
      <c r="Z15" s="78"/>
      <c r="AA15" s="78"/>
      <c r="AB15" s="78"/>
    </row>
    <row r="16" spans="2:28" s="27" customFormat="1" ht="65.25" customHeight="1">
      <c r="B16" s="25" t="s">
        <v>4</v>
      </c>
      <c r="C16" s="25" t="s">
        <v>257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549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589</v>
      </c>
      <c r="T16" s="26" t="s">
        <v>590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1"/>
      <c r="E17" s="2">
        <v>1373061</v>
      </c>
      <c r="F17" s="2">
        <v>50490</v>
      </c>
      <c r="G17" s="2">
        <v>744000</v>
      </c>
      <c r="H17" s="2">
        <v>2167551</v>
      </c>
      <c r="I17" s="2">
        <v>1091504</v>
      </c>
      <c r="J17" s="2">
        <v>49703</v>
      </c>
      <c r="K17" s="2">
        <v>736094</v>
      </c>
      <c r="L17" s="2">
        <v>1877301</v>
      </c>
      <c r="M17" s="2">
        <v>281557</v>
      </c>
      <c r="N17" s="2">
        <v>787</v>
      </c>
      <c r="O17" s="2">
        <v>7906</v>
      </c>
      <c r="P17" s="2">
        <v>290250</v>
      </c>
      <c r="Q17" s="71">
        <v>0.8660931161481321</v>
      </c>
      <c r="R17" s="71">
        <v>0.7949421038103915</v>
      </c>
      <c r="S17" s="71">
        <v>0.9844127550009903</v>
      </c>
      <c r="T17" s="71">
        <v>0.9893736559139785</v>
      </c>
      <c r="U17" s="2">
        <v>409617</v>
      </c>
      <c r="V17" s="2">
        <v>1730</v>
      </c>
      <c r="W17" s="2">
        <v>4617</v>
      </c>
      <c r="X17" s="2">
        <v>415964</v>
      </c>
      <c r="Y17" s="2">
        <v>139493</v>
      </c>
      <c r="Z17" s="2">
        <v>555457</v>
      </c>
      <c r="AA17" s="2">
        <v>59510</v>
      </c>
      <c r="AB17" s="2">
        <v>331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.75">
      <c r="B19" s="33" t="s">
        <v>607</v>
      </c>
      <c r="C19" s="33" t="s">
        <v>606</v>
      </c>
      <c r="D19" s="32"/>
      <c r="E19" s="33">
        <v>18167</v>
      </c>
      <c r="F19" s="33">
        <v>270</v>
      </c>
      <c r="G19" s="33">
        <v>11038</v>
      </c>
      <c r="H19" s="33">
        <v>29475</v>
      </c>
      <c r="I19" s="33">
        <v>13963</v>
      </c>
      <c r="J19" s="33">
        <v>270</v>
      </c>
      <c r="K19" s="33">
        <v>10900</v>
      </c>
      <c r="L19" s="33">
        <v>25133</v>
      </c>
      <c r="M19" s="33">
        <v>4204</v>
      </c>
      <c r="N19" s="33">
        <v>0</v>
      </c>
      <c r="O19" s="33">
        <v>138</v>
      </c>
      <c r="P19" s="33">
        <v>4342</v>
      </c>
      <c r="Q19" s="61">
        <v>0.8526887192536048</v>
      </c>
      <c r="R19" s="61">
        <v>0.768591401992624</v>
      </c>
      <c r="S19" s="61">
        <v>1</v>
      </c>
      <c r="T19" s="61">
        <v>0.9874977350969378</v>
      </c>
      <c r="U19" s="33">
        <v>6092</v>
      </c>
      <c r="V19" s="33">
        <v>0</v>
      </c>
      <c r="W19" s="33">
        <v>20</v>
      </c>
      <c r="X19" s="33">
        <v>6112</v>
      </c>
      <c r="Y19" s="33">
        <v>3666</v>
      </c>
      <c r="Z19" s="33">
        <v>9778</v>
      </c>
      <c r="AA19" s="33">
        <v>1544</v>
      </c>
      <c r="AB19" s="33">
        <v>4</v>
      </c>
      <c r="AC19" s="10"/>
    </row>
    <row r="20" spans="2:29" s="3" customFormat="1" ht="12.75">
      <c r="B20" s="36" t="s">
        <v>610</v>
      </c>
      <c r="C20" s="36" t="s">
        <v>609</v>
      </c>
      <c r="D20" s="35"/>
      <c r="E20" s="36">
        <v>37758</v>
      </c>
      <c r="F20" s="36">
        <v>0</v>
      </c>
      <c r="G20" s="36">
        <v>25356</v>
      </c>
      <c r="H20" s="36">
        <v>63114</v>
      </c>
      <c r="I20" s="54">
        <v>26161</v>
      </c>
      <c r="J20" s="54">
        <v>0</v>
      </c>
      <c r="K20" s="54">
        <v>25320</v>
      </c>
      <c r="L20" s="54">
        <v>51481</v>
      </c>
      <c r="M20" s="36">
        <v>11597</v>
      </c>
      <c r="N20" s="36">
        <v>0</v>
      </c>
      <c r="O20" s="36">
        <v>36</v>
      </c>
      <c r="P20" s="36">
        <v>11633</v>
      </c>
      <c r="Q20" s="62">
        <v>0.815682732832652</v>
      </c>
      <c r="R20" s="62">
        <v>0.6928597913025054</v>
      </c>
      <c r="S20" s="62" t="s">
        <v>9</v>
      </c>
      <c r="T20" s="62">
        <v>0.9985802176999526</v>
      </c>
      <c r="U20" s="36">
        <v>12044</v>
      </c>
      <c r="V20" s="36">
        <v>0</v>
      </c>
      <c r="W20" s="36">
        <v>1336</v>
      </c>
      <c r="X20" s="36">
        <v>13380</v>
      </c>
      <c r="Y20" s="36">
        <v>3691</v>
      </c>
      <c r="Z20" s="36">
        <v>17071</v>
      </c>
      <c r="AA20" s="36">
        <v>2963</v>
      </c>
      <c r="AB20" s="36">
        <v>0</v>
      </c>
      <c r="AC20" s="10"/>
    </row>
    <row r="21" spans="2:29" s="3" customFormat="1" ht="12.75">
      <c r="B21" s="36" t="s">
        <v>613</v>
      </c>
      <c r="C21" s="36" t="s">
        <v>612</v>
      </c>
      <c r="D21" s="35"/>
      <c r="E21" s="36">
        <v>22871</v>
      </c>
      <c r="F21" s="36">
        <v>2079</v>
      </c>
      <c r="G21" s="36">
        <v>9009</v>
      </c>
      <c r="H21" s="55">
        <v>33959</v>
      </c>
      <c r="I21" s="54">
        <v>17753</v>
      </c>
      <c r="J21" s="54">
        <v>2079</v>
      </c>
      <c r="K21" s="54">
        <v>8996</v>
      </c>
      <c r="L21" s="54">
        <v>28828</v>
      </c>
      <c r="M21" s="36">
        <v>5118</v>
      </c>
      <c r="N21" s="36">
        <v>0</v>
      </c>
      <c r="O21" s="36">
        <v>13</v>
      </c>
      <c r="P21" s="36">
        <v>5131</v>
      </c>
      <c r="Q21" s="62">
        <v>0.8489060337465768</v>
      </c>
      <c r="R21" s="62">
        <v>0.7762231647063967</v>
      </c>
      <c r="S21" s="62">
        <v>1</v>
      </c>
      <c r="T21" s="62">
        <v>0.9985569985569985</v>
      </c>
      <c r="U21" s="36">
        <v>7569</v>
      </c>
      <c r="V21" s="36">
        <v>10</v>
      </c>
      <c r="W21" s="36">
        <v>0</v>
      </c>
      <c r="X21" s="36">
        <v>7579</v>
      </c>
      <c r="Y21" s="36">
        <v>2602</v>
      </c>
      <c r="Z21" s="36">
        <v>10181</v>
      </c>
      <c r="AA21" s="36">
        <v>808</v>
      </c>
      <c r="AB21" s="36">
        <v>2</v>
      </c>
      <c r="AC21" s="10"/>
    </row>
    <row r="22" spans="2:29" s="3" customFormat="1" ht="12.75">
      <c r="B22" s="36" t="s">
        <v>616</v>
      </c>
      <c r="C22" s="36" t="s">
        <v>615</v>
      </c>
      <c r="D22" s="35"/>
      <c r="E22" s="36">
        <v>28855</v>
      </c>
      <c r="F22" s="36">
        <v>4801</v>
      </c>
      <c r="G22" s="36">
        <v>16149</v>
      </c>
      <c r="H22" s="36">
        <v>49805</v>
      </c>
      <c r="I22" s="54">
        <v>23936</v>
      </c>
      <c r="J22" s="54">
        <v>4735</v>
      </c>
      <c r="K22" s="54">
        <v>15887</v>
      </c>
      <c r="L22" s="54">
        <v>44558</v>
      </c>
      <c r="M22" s="36">
        <v>4919</v>
      </c>
      <c r="N22" s="36">
        <v>66</v>
      </c>
      <c r="O22" s="36">
        <v>262</v>
      </c>
      <c r="P22" s="36">
        <v>5247</v>
      </c>
      <c r="Q22" s="62">
        <v>0.8946491316132918</v>
      </c>
      <c r="R22" s="62">
        <v>0.8295269450701784</v>
      </c>
      <c r="S22" s="62">
        <v>0.9862528639866694</v>
      </c>
      <c r="T22" s="62">
        <v>0.9837760852065144</v>
      </c>
      <c r="U22" s="36">
        <v>10422</v>
      </c>
      <c r="V22" s="36">
        <v>1180</v>
      </c>
      <c r="W22" s="36">
        <v>20</v>
      </c>
      <c r="X22" s="36">
        <v>11622</v>
      </c>
      <c r="Y22" s="36">
        <v>4999</v>
      </c>
      <c r="Z22" s="36">
        <v>16621</v>
      </c>
      <c r="AA22" s="36">
        <v>1140</v>
      </c>
      <c r="AB22" s="36">
        <v>0</v>
      </c>
      <c r="AC22" s="10"/>
    </row>
    <row r="23" spans="2:29" s="3" customFormat="1" ht="12.75">
      <c r="B23" s="36" t="s">
        <v>619</v>
      </c>
      <c r="C23" s="36" t="s">
        <v>618</v>
      </c>
      <c r="D23" s="35"/>
      <c r="E23" s="36">
        <v>24278</v>
      </c>
      <c r="F23" s="36">
        <v>0</v>
      </c>
      <c r="G23" s="36">
        <v>4524</v>
      </c>
      <c r="H23" s="36">
        <v>28802</v>
      </c>
      <c r="I23" s="54">
        <v>18389</v>
      </c>
      <c r="J23" s="54">
        <v>0</v>
      </c>
      <c r="K23" s="54">
        <v>4522</v>
      </c>
      <c r="L23" s="54">
        <v>22911</v>
      </c>
      <c r="M23" s="36">
        <v>5889</v>
      </c>
      <c r="N23" s="36">
        <v>0</v>
      </c>
      <c r="O23" s="36">
        <v>2</v>
      </c>
      <c r="P23" s="36">
        <v>5891</v>
      </c>
      <c r="Q23" s="62">
        <v>0.7954655926671759</v>
      </c>
      <c r="R23" s="62">
        <v>0.7574347145563886</v>
      </c>
      <c r="S23" s="62" t="s">
        <v>9</v>
      </c>
      <c r="T23" s="62">
        <v>0.9995579133510168</v>
      </c>
      <c r="U23" s="36">
        <v>7045</v>
      </c>
      <c r="V23" s="36">
        <v>0</v>
      </c>
      <c r="W23" s="36">
        <v>19</v>
      </c>
      <c r="X23" s="36">
        <v>7064</v>
      </c>
      <c r="Y23" s="36">
        <v>1703</v>
      </c>
      <c r="Z23" s="36">
        <v>8767</v>
      </c>
      <c r="AA23" s="36">
        <v>656</v>
      </c>
      <c r="AB23" s="36">
        <v>0</v>
      </c>
      <c r="AC23" s="10"/>
    </row>
    <row r="24" spans="2:29" s="3" customFormat="1" ht="12.75">
      <c r="B24" s="36" t="s">
        <v>622</v>
      </c>
      <c r="C24" s="36" t="s">
        <v>621</v>
      </c>
      <c r="D24" s="35"/>
      <c r="E24" s="36">
        <v>71956</v>
      </c>
      <c r="F24" s="36">
        <v>1727</v>
      </c>
      <c r="G24" s="36">
        <v>53722</v>
      </c>
      <c r="H24" s="36">
        <v>127405</v>
      </c>
      <c r="I24" s="54">
        <v>54117</v>
      </c>
      <c r="J24" s="54">
        <v>1658</v>
      </c>
      <c r="K24" s="54">
        <v>53277</v>
      </c>
      <c r="L24" s="54">
        <v>109052</v>
      </c>
      <c r="M24" s="36">
        <v>17839</v>
      </c>
      <c r="N24" s="36">
        <v>69</v>
      </c>
      <c r="O24" s="36">
        <v>445</v>
      </c>
      <c r="P24" s="36">
        <v>18353</v>
      </c>
      <c r="Q24" s="62">
        <v>0.8559475687767356</v>
      </c>
      <c r="R24" s="62">
        <v>0.7520846072599923</v>
      </c>
      <c r="S24" s="62">
        <v>0.9600463231036479</v>
      </c>
      <c r="T24" s="62">
        <v>0.9917166151669707</v>
      </c>
      <c r="U24" s="36">
        <v>24688</v>
      </c>
      <c r="V24" s="36">
        <v>97</v>
      </c>
      <c r="W24" s="36">
        <v>0</v>
      </c>
      <c r="X24" s="36">
        <v>24785</v>
      </c>
      <c r="Y24" s="36">
        <v>7827</v>
      </c>
      <c r="Z24" s="36">
        <v>32612</v>
      </c>
      <c r="AA24" s="36">
        <v>4528</v>
      </c>
      <c r="AB24" s="36">
        <v>3</v>
      </c>
      <c r="AC24" s="10"/>
    </row>
    <row r="25" spans="2:29" s="3" customFormat="1" ht="12.75">
      <c r="B25" s="36" t="s">
        <v>625</v>
      </c>
      <c r="C25" s="36" t="s">
        <v>624</v>
      </c>
      <c r="D25" s="35"/>
      <c r="E25" s="36">
        <v>6565</v>
      </c>
      <c r="F25" s="36">
        <v>0</v>
      </c>
      <c r="G25" s="36">
        <v>10770</v>
      </c>
      <c r="H25" s="36">
        <v>17335</v>
      </c>
      <c r="I25" s="54">
        <v>4881</v>
      </c>
      <c r="J25" s="54">
        <v>0</v>
      </c>
      <c r="K25" s="54">
        <v>10698</v>
      </c>
      <c r="L25" s="54">
        <v>15579</v>
      </c>
      <c r="M25" s="36">
        <v>1684</v>
      </c>
      <c r="N25" s="36">
        <v>0</v>
      </c>
      <c r="O25" s="36">
        <v>72</v>
      </c>
      <c r="P25" s="36">
        <v>1756</v>
      </c>
      <c r="Q25" s="62">
        <v>0.8987020478800115</v>
      </c>
      <c r="R25" s="62">
        <v>0.7434881949733435</v>
      </c>
      <c r="S25" s="62" t="s">
        <v>9</v>
      </c>
      <c r="T25" s="62">
        <v>0.9933147632311977</v>
      </c>
      <c r="U25" s="36">
        <v>2611</v>
      </c>
      <c r="V25" s="36">
        <v>0</v>
      </c>
      <c r="W25" s="36">
        <v>41</v>
      </c>
      <c r="X25" s="36">
        <v>2652</v>
      </c>
      <c r="Y25" s="36">
        <v>1330</v>
      </c>
      <c r="Z25" s="36">
        <v>3982</v>
      </c>
      <c r="AA25" s="36">
        <v>790</v>
      </c>
      <c r="AB25" s="36">
        <v>0</v>
      </c>
      <c r="AC25" s="10"/>
    </row>
    <row r="26" spans="2:29" s="3" customFormat="1" ht="12.75">
      <c r="B26" s="36" t="s">
        <v>629</v>
      </c>
      <c r="C26" s="36" t="s">
        <v>628</v>
      </c>
      <c r="D26" s="35"/>
      <c r="E26" s="36">
        <v>27337</v>
      </c>
      <c r="F26" s="36">
        <v>2042</v>
      </c>
      <c r="G26" s="36">
        <v>7269</v>
      </c>
      <c r="H26" s="36">
        <v>36648</v>
      </c>
      <c r="I26" s="54">
        <v>21888</v>
      </c>
      <c r="J26" s="54">
        <v>2036</v>
      </c>
      <c r="K26" s="54">
        <v>7062</v>
      </c>
      <c r="L26" s="54">
        <v>30986</v>
      </c>
      <c r="M26" s="36">
        <v>5449</v>
      </c>
      <c r="N26" s="36">
        <v>6</v>
      </c>
      <c r="O26" s="36">
        <v>207</v>
      </c>
      <c r="P26" s="36">
        <v>5662</v>
      </c>
      <c r="Q26" s="62">
        <v>0.8455031652477625</v>
      </c>
      <c r="R26" s="62">
        <v>0.8006730804404287</v>
      </c>
      <c r="S26" s="62">
        <v>0.9970617042115573</v>
      </c>
      <c r="T26" s="62">
        <v>0.9715229054890632</v>
      </c>
      <c r="U26" s="36">
        <v>8060</v>
      </c>
      <c r="V26" s="36">
        <v>86</v>
      </c>
      <c r="W26" s="36">
        <v>15</v>
      </c>
      <c r="X26" s="36">
        <v>8161</v>
      </c>
      <c r="Y26" s="36">
        <v>1041</v>
      </c>
      <c r="Z26" s="36">
        <v>9202</v>
      </c>
      <c r="AA26" s="36">
        <v>1117</v>
      </c>
      <c r="AB26" s="36">
        <v>7</v>
      </c>
      <c r="AC26" s="10"/>
    </row>
    <row r="27" spans="2:29" s="3" customFormat="1" ht="12.75">
      <c r="B27" s="36" t="s">
        <v>632</v>
      </c>
      <c r="C27" s="36" t="s">
        <v>631</v>
      </c>
      <c r="D27" s="35"/>
      <c r="E27" s="36">
        <v>77439</v>
      </c>
      <c r="F27" s="36">
        <v>4163</v>
      </c>
      <c r="G27" s="36">
        <v>50450</v>
      </c>
      <c r="H27" s="36">
        <v>132052</v>
      </c>
      <c r="I27" s="54">
        <v>68931</v>
      </c>
      <c r="J27" s="54">
        <v>4037</v>
      </c>
      <c r="K27" s="54">
        <v>50280</v>
      </c>
      <c r="L27" s="54">
        <v>123248</v>
      </c>
      <c r="M27" s="36">
        <v>8508</v>
      </c>
      <c r="N27" s="36">
        <v>126</v>
      </c>
      <c r="O27" s="36">
        <v>170</v>
      </c>
      <c r="P27" s="36">
        <v>8804</v>
      </c>
      <c r="Q27" s="62">
        <v>0.9333292945203405</v>
      </c>
      <c r="R27" s="62">
        <v>0.8901328787820091</v>
      </c>
      <c r="S27" s="62">
        <v>0.9697333653615181</v>
      </c>
      <c r="T27" s="62">
        <v>0.9966303270564916</v>
      </c>
      <c r="U27" s="36">
        <v>23260</v>
      </c>
      <c r="V27" s="36">
        <v>42</v>
      </c>
      <c r="W27" s="36">
        <v>694</v>
      </c>
      <c r="X27" s="36">
        <v>23996</v>
      </c>
      <c r="Y27" s="36">
        <v>11129</v>
      </c>
      <c r="Z27" s="36">
        <v>35125</v>
      </c>
      <c r="AA27" s="36">
        <v>1767</v>
      </c>
      <c r="AB27" s="36">
        <v>0</v>
      </c>
      <c r="AC27" s="10"/>
    </row>
    <row r="28" spans="2:29" s="3" customFormat="1" ht="12.75">
      <c r="B28" s="36" t="s">
        <v>635</v>
      </c>
      <c r="C28" s="36" t="s">
        <v>634</v>
      </c>
      <c r="D28" s="35"/>
      <c r="E28" s="36">
        <v>24710</v>
      </c>
      <c r="F28" s="36">
        <v>0</v>
      </c>
      <c r="G28" s="36">
        <v>19528</v>
      </c>
      <c r="H28" s="36">
        <v>44238</v>
      </c>
      <c r="I28" s="54">
        <v>18448</v>
      </c>
      <c r="J28" s="54">
        <v>0</v>
      </c>
      <c r="K28" s="54">
        <v>19510</v>
      </c>
      <c r="L28" s="54">
        <v>37958</v>
      </c>
      <c r="M28" s="36">
        <v>6262</v>
      </c>
      <c r="N28" s="36">
        <v>0</v>
      </c>
      <c r="O28" s="36">
        <v>18</v>
      </c>
      <c r="P28" s="36">
        <v>6280</v>
      </c>
      <c r="Q28" s="62">
        <v>0.8580405985804059</v>
      </c>
      <c r="R28" s="62">
        <v>0.7465803318494537</v>
      </c>
      <c r="S28" s="62" t="s">
        <v>9</v>
      </c>
      <c r="T28" s="62">
        <v>0.9990782466202376</v>
      </c>
      <c r="U28" s="36">
        <v>7978</v>
      </c>
      <c r="V28" s="36">
        <v>0</v>
      </c>
      <c r="W28" s="36">
        <v>104</v>
      </c>
      <c r="X28" s="36">
        <v>8082</v>
      </c>
      <c r="Y28" s="36">
        <v>2896</v>
      </c>
      <c r="Z28" s="36">
        <v>10978</v>
      </c>
      <c r="AA28" s="36">
        <v>667</v>
      </c>
      <c r="AB28" s="36">
        <v>1</v>
      </c>
      <c r="AC28" s="10"/>
    </row>
    <row r="29" spans="2:29" s="3" customFormat="1" ht="12.75">
      <c r="B29" s="36" t="s">
        <v>638</v>
      </c>
      <c r="C29" s="36" t="s">
        <v>637</v>
      </c>
      <c r="D29" s="35"/>
      <c r="E29" s="36">
        <v>27463</v>
      </c>
      <c r="F29" s="36">
        <v>256</v>
      </c>
      <c r="G29" s="36">
        <v>15657</v>
      </c>
      <c r="H29" s="36">
        <v>43376</v>
      </c>
      <c r="I29" s="54">
        <v>21258</v>
      </c>
      <c r="J29" s="54">
        <v>256</v>
      </c>
      <c r="K29" s="54">
        <v>15520</v>
      </c>
      <c r="L29" s="54">
        <v>37034</v>
      </c>
      <c r="M29" s="36">
        <v>6205</v>
      </c>
      <c r="N29" s="36">
        <v>0</v>
      </c>
      <c r="O29" s="36">
        <v>137</v>
      </c>
      <c r="P29" s="36">
        <v>6342</v>
      </c>
      <c r="Q29" s="62">
        <v>0.8537901143489487</v>
      </c>
      <c r="R29" s="62">
        <v>0.7740596438844991</v>
      </c>
      <c r="S29" s="62">
        <v>1</v>
      </c>
      <c r="T29" s="62">
        <v>0.9912499201635051</v>
      </c>
      <c r="U29" s="36">
        <v>8729</v>
      </c>
      <c r="V29" s="36">
        <v>0</v>
      </c>
      <c r="W29" s="36">
        <v>0</v>
      </c>
      <c r="X29" s="36">
        <v>8729</v>
      </c>
      <c r="Y29" s="36">
        <v>4879</v>
      </c>
      <c r="Z29" s="36">
        <v>13608</v>
      </c>
      <c r="AA29" s="36">
        <v>979</v>
      </c>
      <c r="AB29" s="36">
        <v>8</v>
      </c>
      <c r="AC29" s="10"/>
    </row>
    <row r="30" spans="2:29" s="3" customFormat="1" ht="12.75">
      <c r="B30" s="36" t="s">
        <v>641</v>
      </c>
      <c r="C30" s="36" t="s">
        <v>640</v>
      </c>
      <c r="D30" s="35"/>
      <c r="E30" s="36">
        <v>16644</v>
      </c>
      <c r="F30" s="36">
        <v>1412</v>
      </c>
      <c r="G30" s="36">
        <v>6975</v>
      </c>
      <c r="H30" s="36">
        <v>25031</v>
      </c>
      <c r="I30" s="54">
        <v>14716</v>
      </c>
      <c r="J30" s="54">
        <v>1411</v>
      </c>
      <c r="K30" s="54">
        <v>6964</v>
      </c>
      <c r="L30" s="54">
        <v>23091</v>
      </c>
      <c r="M30" s="36">
        <v>1928</v>
      </c>
      <c r="N30" s="36">
        <v>1</v>
      </c>
      <c r="O30" s="36">
        <v>11</v>
      </c>
      <c r="P30" s="36">
        <v>1940</v>
      </c>
      <c r="Q30" s="62">
        <v>0.9224961048300108</v>
      </c>
      <c r="R30" s="62">
        <v>0.8841624609468878</v>
      </c>
      <c r="S30" s="62">
        <v>0.9992917847025495</v>
      </c>
      <c r="T30" s="62">
        <v>0.9984229390681003</v>
      </c>
      <c r="U30" s="36">
        <v>5328</v>
      </c>
      <c r="V30" s="36">
        <v>9</v>
      </c>
      <c r="W30" s="36">
        <v>8</v>
      </c>
      <c r="X30" s="36">
        <v>5345</v>
      </c>
      <c r="Y30" s="36">
        <v>3200</v>
      </c>
      <c r="Z30" s="36">
        <v>8545</v>
      </c>
      <c r="AA30" s="36">
        <v>127</v>
      </c>
      <c r="AB30" s="36">
        <v>0</v>
      </c>
      <c r="AC30" s="10"/>
    </row>
    <row r="31" spans="2:29" s="3" customFormat="1" ht="12.75">
      <c r="B31" s="36" t="s">
        <v>644</v>
      </c>
      <c r="C31" s="36" t="s">
        <v>643</v>
      </c>
      <c r="D31" s="35"/>
      <c r="E31" s="36">
        <v>20727</v>
      </c>
      <c r="F31" s="36">
        <v>0</v>
      </c>
      <c r="G31" s="36">
        <v>8261</v>
      </c>
      <c r="H31" s="36">
        <v>28988</v>
      </c>
      <c r="I31" s="54">
        <v>17271</v>
      </c>
      <c r="J31" s="54">
        <v>0</v>
      </c>
      <c r="K31" s="54">
        <v>8242</v>
      </c>
      <c r="L31" s="54">
        <v>25513</v>
      </c>
      <c r="M31" s="36">
        <v>3456</v>
      </c>
      <c r="N31" s="36">
        <v>0</v>
      </c>
      <c r="O31" s="36">
        <v>19</v>
      </c>
      <c r="P31" s="36">
        <v>3475</v>
      </c>
      <c r="Q31" s="62">
        <v>0.8801228094383883</v>
      </c>
      <c r="R31" s="62">
        <v>0.8332609639600521</v>
      </c>
      <c r="S31" s="62" t="s">
        <v>9</v>
      </c>
      <c r="T31" s="62">
        <v>0.9977000363152161</v>
      </c>
      <c r="U31" s="36">
        <v>6284</v>
      </c>
      <c r="V31" s="36">
        <v>0</v>
      </c>
      <c r="W31" s="36">
        <v>0</v>
      </c>
      <c r="X31" s="36">
        <v>6284</v>
      </c>
      <c r="Y31" s="36">
        <v>1599</v>
      </c>
      <c r="Z31" s="36">
        <v>7883</v>
      </c>
      <c r="AA31" s="36">
        <v>521</v>
      </c>
      <c r="AB31" s="36">
        <v>0</v>
      </c>
      <c r="AC31" s="10"/>
    </row>
    <row r="32" spans="2:29" s="3" customFormat="1" ht="12.75">
      <c r="B32" s="36" t="s">
        <v>647</v>
      </c>
      <c r="C32" s="36" t="s">
        <v>646</v>
      </c>
      <c r="D32" s="35"/>
      <c r="E32" s="36">
        <v>13245</v>
      </c>
      <c r="F32" s="36">
        <v>0</v>
      </c>
      <c r="G32" s="36">
        <v>6153</v>
      </c>
      <c r="H32" s="36">
        <v>19398</v>
      </c>
      <c r="I32" s="54">
        <v>11540</v>
      </c>
      <c r="J32" s="54">
        <v>0</v>
      </c>
      <c r="K32" s="54">
        <v>6118</v>
      </c>
      <c r="L32" s="54">
        <v>17658</v>
      </c>
      <c r="M32" s="36">
        <v>1705</v>
      </c>
      <c r="N32" s="36">
        <v>0</v>
      </c>
      <c r="O32" s="36">
        <v>35</v>
      </c>
      <c r="P32" s="36">
        <v>1740</v>
      </c>
      <c r="Q32" s="62">
        <v>0.9103000309310239</v>
      </c>
      <c r="R32" s="62">
        <v>0.8712721781804454</v>
      </c>
      <c r="S32" s="62" t="s">
        <v>9</v>
      </c>
      <c r="T32" s="62">
        <v>0.9943117178612059</v>
      </c>
      <c r="U32" s="36">
        <v>3942</v>
      </c>
      <c r="V32" s="36">
        <v>0</v>
      </c>
      <c r="W32" s="36">
        <v>0</v>
      </c>
      <c r="X32" s="36">
        <v>3942</v>
      </c>
      <c r="Y32" s="36">
        <v>905</v>
      </c>
      <c r="Z32" s="36">
        <v>4847</v>
      </c>
      <c r="AA32" s="36">
        <v>591</v>
      </c>
      <c r="AB32" s="36">
        <v>0</v>
      </c>
      <c r="AC32" s="10"/>
    </row>
    <row r="33" spans="2:29" s="3" customFormat="1" ht="12.75">
      <c r="B33" s="36" t="s">
        <v>650</v>
      </c>
      <c r="C33" s="36" t="s">
        <v>649</v>
      </c>
      <c r="D33" s="35"/>
      <c r="E33" s="36">
        <v>88975</v>
      </c>
      <c r="F33" s="36">
        <v>3696</v>
      </c>
      <c r="G33" s="36">
        <v>31111</v>
      </c>
      <c r="H33" s="36">
        <v>123782</v>
      </c>
      <c r="I33" s="54">
        <v>70168</v>
      </c>
      <c r="J33" s="54">
        <v>3668</v>
      </c>
      <c r="K33" s="54">
        <v>30862</v>
      </c>
      <c r="L33" s="54">
        <v>104698</v>
      </c>
      <c r="M33" s="36">
        <v>18807</v>
      </c>
      <c r="N33" s="36">
        <v>28</v>
      </c>
      <c r="O33" s="36">
        <v>249</v>
      </c>
      <c r="P33" s="36">
        <v>19084</v>
      </c>
      <c r="Q33" s="62">
        <v>0.8458257258729056</v>
      </c>
      <c r="R33" s="62">
        <v>0.788626018544535</v>
      </c>
      <c r="S33" s="62">
        <v>0.9924242424242424</v>
      </c>
      <c r="T33" s="62">
        <v>0.9919963999871428</v>
      </c>
      <c r="U33" s="36">
        <v>26640</v>
      </c>
      <c r="V33" s="36">
        <v>178</v>
      </c>
      <c r="W33" s="36">
        <v>323</v>
      </c>
      <c r="X33" s="36">
        <v>27141</v>
      </c>
      <c r="Y33" s="36">
        <v>6565</v>
      </c>
      <c r="Z33" s="36">
        <v>33706</v>
      </c>
      <c r="AA33" s="36">
        <v>3188</v>
      </c>
      <c r="AB33" s="36">
        <v>2</v>
      </c>
      <c r="AC33" s="10"/>
    </row>
    <row r="34" spans="2:29" s="3" customFormat="1" ht="12.75">
      <c r="B34" s="36" t="s">
        <v>654</v>
      </c>
      <c r="C34" s="36" t="s">
        <v>653</v>
      </c>
      <c r="D34" s="35"/>
      <c r="E34" s="36">
        <v>33562</v>
      </c>
      <c r="F34" s="36">
        <v>2466</v>
      </c>
      <c r="G34" s="36">
        <v>16917</v>
      </c>
      <c r="H34" s="36">
        <v>52945</v>
      </c>
      <c r="I34" s="54">
        <v>24954</v>
      </c>
      <c r="J34" s="54">
        <v>2349</v>
      </c>
      <c r="K34" s="54">
        <v>16883</v>
      </c>
      <c r="L34" s="54">
        <v>44186</v>
      </c>
      <c r="M34" s="36">
        <v>8608</v>
      </c>
      <c r="N34" s="36">
        <v>117</v>
      </c>
      <c r="O34" s="36">
        <v>34</v>
      </c>
      <c r="P34" s="36">
        <v>8759</v>
      </c>
      <c r="Q34" s="62">
        <v>0.8345641703654736</v>
      </c>
      <c r="R34" s="62">
        <v>0.7435194565282164</v>
      </c>
      <c r="S34" s="62">
        <v>0.9525547445255474</v>
      </c>
      <c r="T34" s="62">
        <v>0.9979901873854702</v>
      </c>
      <c r="U34" s="36">
        <v>10442</v>
      </c>
      <c r="V34" s="36">
        <v>21</v>
      </c>
      <c r="W34" s="36">
        <v>19</v>
      </c>
      <c r="X34" s="36">
        <v>10482</v>
      </c>
      <c r="Y34" s="36">
        <v>5046</v>
      </c>
      <c r="Z34" s="36">
        <v>15528</v>
      </c>
      <c r="AA34" s="36">
        <v>2057</v>
      </c>
      <c r="AB34" s="36">
        <v>2</v>
      </c>
      <c r="AC34" s="10"/>
    </row>
    <row r="35" spans="2:29" s="3" customFormat="1" ht="12.75">
      <c r="B35" s="36" t="s">
        <v>657</v>
      </c>
      <c r="C35" s="36" t="s">
        <v>656</v>
      </c>
      <c r="D35" s="35"/>
      <c r="E35" s="36">
        <v>16258</v>
      </c>
      <c r="F35" s="36">
        <v>0</v>
      </c>
      <c r="G35" s="36">
        <v>5845</v>
      </c>
      <c r="H35" s="36">
        <v>22103</v>
      </c>
      <c r="I35" s="54">
        <v>11718</v>
      </c>
      <c r="J35" s="54">
        <v>0</v>
      </c>
      <c r="K35" s="54">
        <v>5842</v>
      </c>
      <c r="L35" s="54">
        <v>17560</v>
      </c>
      <c r="M35" s="36">
        <v>4540</v>
      </c>
      <c r="N35" s="36">
        <v>0</v>
      </c>
      <c r="O35" s="36">
        <v>3</v>
      </c>
      <c r="P35" s="36">
        <v>4543</v>
      </c>
      <c r="Q35" s="62">
        <v>0.7944622901868524</v>
      </c>
      <c r="R35" s="62">
        <v>0.7207528601303973</v>
      </c>
      <c r="S35" s="62" t="s">
        <v>9</v>
      </c>
      <c r="T35" s="62">
        <v>0.999486740804106</v>
      </c>
      <c r="U35" s="36">
        <v>4786</v>
      </c>
      <c r="V35" s="36">
        <v>0</v>
      </c>
      <c r="W35" s="36">
        <v>0</v>
      </c>
      <c r="X35" s="36">
        <v>4786</v>
      </c>
      <c r="Y35" s="36">
        <v>1325</v>
      </c>
      <c r="Z35" s="36">
        <v>6111</v>
      </c>
      <c r="AA35" s="36">
        <v>1545</v>
      </c>
      <c r="AB35" s="36">
        <v>16</v>
      </c>
      <c r="AC35" s="10"/>
    </row>
    <row r="36" spans="2:29" s="3" customFormat="1" ht="12.75">
      <c r="B36" s="36" t="s">
        <v>660</v>
      </c>
      <c r="C36" s="36" t="s">
        <v>659</v>
      </c>
      <c r="D36" s="35"/>
      <c r="E36" s="36">
        <v>28309</v>
      </c>
      <c r="F36" s="36">
        <v>0</v>
      </c>
      <c r="G36" s="36">
        <v>12287</v>
      </c>
      <c r="H36" s="36">
        <v>40596</v>
      </c>
      <c r="I36" s="54">
        <v>19808</v>
      </c>
      <c r="J36" s="54">
        <v>0</v>
      </c>
      <c r="K36" s="54">
        <v>12247</v>
      </c>
      <c r="L36" s="54">
        <v>32055</v>
      </c>
      <c r="M36" s="36">
        <v>8501</v>
      </c>
      <c r="N36" s="36">
        <v>0</v>
      </c>
      <c r="O36" s="36">
        <v>40</v>
      </c>
      <c r="P36" s="36">
        <v>8541</v>
      </c>
      <c r="Q36" s="62">
        <v>0.7896098137747561</v>
      </c>
      <c r="R36" s="62">
        <v>0.6997068070225017</v>
      </c>
      <c r="S36" s="62" t="s">
        <v>9</v>
      </c>
      <c r="T36" s="62">
        <v>0.9967445267355742</v>
      </c>
      <c r="U36" s="36">
        <v>8596</v>
      </c>
      <c r="V36" s="36">
        <v>0</v>
      </c>
      <c r="W36" s="36">
        <v>0</v>
      </c>
      <c r="X36" s="36">
        <v>8596</v>
      </c>
      <c r="Y36" s="36">
        <v>2265</v>
      </c>
      <c r="Z36" s="36">
        <v>10861</v>
      </c>
      <c r="AA36" s="36">
        <v>1621</v>
      </c>
      <c r="AB36" s="36">
        <v>0</v>
      </c>
      <c r="AC36" s="10"/>
    </row>
    <row r="37" spans="2:29" s="3" customFormat="1" ht="12.75">
      <c r="B37" s="36" t="s">
        <v>663</v>
      </c>
      <c r="C37" s="36" t="s">
        <v>662</v>
      </c>
      <c r="D37" s="35"/>
      <c r="E37" s="36">
        <v>35247</v>
      </c>
      <c r="F37" s="36">
        <v>0</v>
      </c>
      <c r="G37" s="36">
        <v>16659</v>
      </c>
      <c r="H37" s="36">
        <v>51906</v>
      </c>
      <c r="I37" s="54">
        <v>27895</v>
      </c>
      <c r="J37" s="54">
        <v>0</v>
      </c>
      <c r="K37" s="54">
        <v>16590</v>
      </c>
      <c r="L37" s="54">
        <v>44485</v>
      </c>
      <c r="M37" s="36">
        <v>7352</v>
      </c>
      <c r="N37" s="36">
        <v>0</v>
      </c>
      <c r="O37" s="36">
        <v>69</v>
      </c>
      <c r="P37" s="36">
        <v>7421</v>
      </c>
      <c r="Q37" s="62">
        <v>0.8570300157977883</v>
      </c>
      <c r="R37" s="62">
        <v>0.7914148721877039</v>
      </c>
      <c r="S37" s="62" t="s">
        <v>9</v>
      </c>
      <c r="T37" s="62">
        <v>0.9958580947235729</v>
      </c>
      <c r="U37" s="36">
        <v>10072</v>
      </c>
      <c r="V37" s="36">
        <v>0</v>
      </c>
      <c r="W37" s="36">
        <v>0</v>
      </c>
      <c r="X37" s="36">
        <v>10072</v>
      </c>
      <c r="Y37" s="36">
        <v>3679</v>
      </c>
      <c r="Z37" s="36">
        <v>13751</v>
      </c>
      <c r="AA37" s="36">
        <v>1317</v>
      </c>
      <c r="AB37" s="36">
        <v>28</v>
      </c>
      <c r="AC37" s="10"/>
    </row>
    <row r="38" spans="2:29" s="3" customFormat="1" ht="12.75">
      <c r="B38" s="36" t="s">
        <v>666</v>
      </c>
      <c r="C38" s="36" t="s">
        <v>665</v>
      </c>
      <c r="D38" s="35"/>
      <c r="E38" s="36">
        <v>46932</v>
      </c>
      <c r="F38" s="36">
        <v>0</v>
      </c>
      <c r="G38" s="36">
        <v>20623</v>
      </c>
      <c r="H38" s="36">
        <v>67555</v>
      </c>
      <c r="I38" s="54">
        <v>37614</v>
      </c>
      <c r="J38" s="54">
        <v>0</v>
      </c>
      <c r="K38" s="54">
        <v>20534</v>
      </c>
      <c r="L38" s="54">
        <v>58148</v>
      </c>
      <c r="M38" s="36">
        <v>9318</v>
      </c>
      <c r="N38" s="36">
        <v>0</v>
      </c>
      <c r="O38" s="36">
        <v>89</v>
      </c>
      <c r="P38" s="36">
        <v>9407</v>
      </c>
      <c r="Q38" s="62">
        <v>0.8607504995929243</v>
      </c>
      <c r="R38" s="62">
        <v>0.8014574277678344</v>
      </c>
      <c r="S38" s="62" t="s">
        <v>9</v>
      </c>
      <c r="T38" s="62">
        <v>0.9956844300053338</v>
      </c>
      <c r="U38" s="36">
        <v>14392</v>
      </c>
      <c r="V38" s="36">
        <v>0</v>
      </c>
      <c r="W38" s="36">
        <v>191</v>
      </c>
      <c r="X38" s="36">
        <v>14583</v>
      </c>
      <c r="Y38" s="36">
        <v>3634</v>
      </c>
      <c r="Z38" s="36">
        <v>18217</v>
      </c>
      <c r="AA38" s="36">
        <v>2700</v>
      </c>
      <c r="AB38" s="36">
        <v>1</v>
      </c>
      <c r="AC38" s="10"/>
    </row>
    <row r="39" spans="2:29" s="3" customFormat="1" ht="12.75">
      <c r="B39" s="36" t="s">
        <v>669</v>
      </c>
      <c r="C39" s="36" t="s">
        <v>668</v>
      </c>
      <c r="D39" s="35"/>
      <c r="E39" s="36">
        <v>28995</v>
      </c>
      <c r="F39" s="36">
        <v>86</v>
      </c>
      <c r="G39" s="36">
        <v>31791</v>
      </c>
      <c r="H39" s="36">
        <v>60872</v>
      </c>
      <c r="I39" s="54">
        <v>19856</v>
      </c>
      <c r="J39" s="54">
        <v>86</v>
      </c>
      <c r="K39" s="54">
        <v>31029</v>
      </c>
      <c r="L39" s="54">
        <v>50971</v>
      </c>
      <c r="M39" s="36">
        <v>9139</v>
      </c>
      <c r="N39" s="36">
        <v>0</v>
      </c>
      <c r="O39" s="36">
        <v>762</v>
      </c>
      <c r="P39" s="36">
        <v>9901</v>
      </c>
      <c r="Q39" s="62">
        <v>0.8373472203968985</v>
      </c>
      <c r="R39" s="62">
        <v>0.6848077254699086</v>
      </c>
      <c r="S39" s="62">
        <v>1</v>
      </c>
      <c r="T39" s="62">
        <v>0.9760309521562707</v>
      </c>
      <c r="U39" s="36">
        <v>11189</v>
      </c>
      <c r="V39" s="36">
        <v>0</v>
      </c>
      <c r="W39" s="36">
        <v>541</v>
      </c>
      <c r="X39" s="36">
        <v>11730</v>
      </c>
      <c r="Y39" s="36">
        <v>5167</v>
      </c>
      <c r="Z39" s="36">
        <v>16897</v>
      </c>
      <c r="AA39" s="36">
        <v>2694</v>
      </c>
      <c r="AB39" s="36">
        <v>173</v>
      </c>
      <c r="AC39" s="10"/>
    </row>
    <row r="40" spans="2:29" s="3" customFormat="1" ht="12.75">
      <c r="B40" s="36" t="s">
        <v>672</v>
      </c>
      <c r="C40" s="36" t="s">
        <v>671</v>
      </c>
      <c r="D40" s="35"/>
      <c r="E40" s="36">
        <v>21059</v>
      </c>
      <c r="F40" s="36">
        <v>1940</v>
      </c>
      <c r="G40" s="36">
        <v>9050</v>
      </c>
      <c r="H40" s="36">
        <v>32049</v>
      </c>
      <c r="I40" s="54">
        <v>15384</v>
      </c>
      <c r="J40" s="54">
        <v>1894</v>
      </c>
      <c r="K40" s="54">
        <v>9018</v>
      </c>
      <c r="L40" s="54">
        <v>26296</v>
      </c>
      <c r="M40" s="36">
        <v>5675</v>
      </c>
      <c r="N40" s="36">
        <v>46</v>
      </c>
      <c r="O40" s="36">
        <v>32</v>
      </c>
      <c r="P40" s="36">
        <v>5753</v>
      </c>
      <c r="Q40" s="62">
        <v>0.8204936191456832</v>
      </c>
      <c r="R40" s="62">
        <v>0.7305190179970559</v>
      </c>
      <c r="S40" s="62">
        <v>0.9762886597938144</v>
      </c>
      <c r="T40" s="62">
        <v>0.9964640883977901</v>
      </c>
      <c r="U40" s="36">
        <v>5316</v>
      </c>
      <c r="V40" s="36">
        <v>16</v>
      </c>
      <c r="W40" s="36">
        <v>0</v>
      </c>
      <c r="X40" s="36">
        <v>5332</v>
      </c>
      <c r="Y40" s="36">
        <v>3467</v>
      </c>
      <c r="Z40" s="36">
        <v>8799</v>
      </c>
      <c r="AA40" s="36">
        <v>1145</v>
      </c>
      <c r="AB40" s="36">
        <v>0</v>
      </c>
      <c r="AC40" s="10"/>
    </row>
    <row r="41" spans="2:29" s="3" customFormat="1" ht="12.75">
      <c r="B41" s="36" t="s">
        <v>675</v>
      </c>
      <c r="C41" s="36" t="s">
        <v>674</v>
      </c>
      <c r="D41" s="35"/>
      <c r="E41" s="36">
        <v>12304</v>
      </c>
      <c r="F41" s="36">
        <v>0</v>
      </c>
      <c r="G41" s="36">
        <v>13788</v>
      </c>
      <c r="H41" s="36">
        <v>26092</v>
      </c>
      <c r="I41" s="54">
        <v>8096</v>
      </c>
      <c r="J41" s="54">
        <v>0</v>
      </c>
      <c r="K41" s="54">
        <v>13574</v>
      </c>
      <c r="L41" s="54">
        <v>21670</v>
      </c>
      <c r="M41" s="36">
        <v>4208</v>
      </c>
      <c r="N41" s="36">
        <v>0</v>
      </c>
      <c r="O41" s="36">
        <v>214</v>
      </c>
      <c r="P41" s="36">
        <v>4422</v>
      </c>
      <c r="Q41" s="62">
        <v>0.8305227655986509</v>
      </c>
      <c r="R41" s="62">
        <v>0.657997399219766</v>
      </c>
      <c r="S41" s="62" t="s">
        <v>9</v>
      </c>
      <c r="T41" s="62">
        <v>0.9844792573252104</v>
      </c>
      <c r="U41" s="36">
        <v>4070</v>
      </c>
      <c r="V41" s="36">
        <v>0</v>
      </c>
      <c r="W41" s="36">
        <v>2</v>
      </c>
      <c r="X41" s="36">
        <v>4072</v>
      </c>
      <c r="Y41" s="36">
        <v>1121</v>
      </c>
      <c r="Z41" s="36">
        <v>5193</v>
      </c>
      <c r="AA41" s="36">
        <v>1233</v>
      </c>
      <c r="AB41" s="36">
        <v>1</v>
      </c>
      <c r="AC41" s="10"/>
    </row>
    <row r="42" spans="2:29" s="3" customFormat="1" ht="12.75">
      <c r="B42" s="36" t="s">
        <v>677</v>
      </c>
      <c r="C42" s="36" t="s">
        <v>676</v>
      </c>
      <c r="D42" s="35"/>
      <c r="E42" s="36">
        <v>27997</v>
      </c>
      <c r="F42" s="36">
        <v>0</v>
      </c>
      <c r="G42" s="36">
        <v>2454</v>
      </c>
      <c r="H42" s="36">
        <v>30451</v>
      </c>
      <c r="I42" s="54">
        <v>23944</v>
      </c>
      <c r="J42" s="54">
        <v>0</v>
      </c>
      <c r="K42" s="54">
        <v>2396</v>
      </c>
      <c r="L42" s="54">
        <v>26340</v>
      </c>
      <c r="M42" s="36">
        <v>4053</v>
      </c>
      <c r="N42" s="36">
        <v>0</v>
      </c>
      <c r="O42" s="36">
        <v>58</v>
      </c>
      <c r="P42" s="36">
        <v>4111</v>
      </c>
      <c r="Q42" s="62">
        <v>0.8649962234409379</v>
      </c>
      <c r="R42" s="62">
        <v>0.8552344894095796</v>
      </c>
      <c r="S42" s="62" t="s">
        <v>9</v>
      </c>
      <c r="T42" s="62">
        <v>0.9763651181744091</v>
      </c>
      <c r="U42" s="36">
        <v>8203</v>
      </c>
      <c r="V42" s="36">
        <v>0</v>
      </c>
      <c r="W42" s="36">
        <v>384</v>
      </c>
      <c r="X42" s="36">
        <v>8587</v>
      </c>
      <c r="Y42" s="36">
        <v>2246</v>
      </c>
      <c r="Z42" s="36">
        <v>10833</v>
      </c>
      <c r="AA42" s="36">
        <v>466</v>
      </c>
      <c r="AB42" s="36">
        <v>1</v>
      </c>
      <c r="AC42" s="10"/>
    </row>
    <row r="43" spans="2:29" s="3" customFormat="1" ht="12.75">
      <c r="B43" s="36" t="s">
        <v>680</v>
      </c>
      <c r="C43" s="36" t="s">
        <v>679</v>
      </c>
      <c r="D43" s="35"/>
      <c r="E43" s="36">
        <v>23646</v>
      </c>
      <c r="F43" s="36">
        <v>0</v>
      </c>
      <c r="G43" s="36">
        <v>11682</v>
      </c>
      <c r="H43" s="36">
        <v>35328</v>
      </c>
      <c r="I43" s="54">
        <v>21093</v>
      </c>
      <c r="J43" s="54">
        <v>0</v>
      </c>
      <c r="K43" s="54">
        <v>11680</v>
      </c>
      <c r="L43" s="54">
        <v>32773</v>
      </c>
      <c r="M43" s="36">
        <v>2553</v>
      </c>
      <c r="N43" s="36">
        <v>0</v>
      </c>
      <c r="O43" s="36">
        <v>2</v>
      </c>
      <c r="P43" s="36">
        <v>2555</v>
      </c>
      <c r="Q43" s="62">
        <v>0.9276777626811594</v>
      </c>
      <c r="R43" s="62">
        <v>0.8920324790662268</v>
      </c>
      <c r="S43" s="62" t="s">
        <v>9</v>
      </c>
      <c r="T43" s="62">
        <v>0.9998287964389659</v>
      </c>
      <c r="U43" s="36">
        <v>6944</v>
      </c>
      <c r="V43" s="36">
        <v>0</v>
      </c>
      <c r="W43" s="36">
        <v>0</v>
      </c>
      <c r="X43" s="36">
        <v>6944</v>
      </c>
      <c r="Y43" s="36">
        <v>2181</v>
      </c>
      <c r="Z43" s="36">
        <v>9125</v>
      </c>
      <c r="AA43" s="36">
        <v>290</v>
      </c>
      <c r="AB43" s="36">
        <v>0</v>
      </c>
      <c r="AC43" s="10"/>
    </row>
    <row r="44" spans="2:29" s="3" customFormat="1" ht="12.75">
      <c r="B44" s="36" t="s">
        <v>684</v>
      </c>
      <c r="C44" s="36" t="s">
        <v>683</v>
      </c>
      <c r="D44" s="35"/>
      <c r="E44" s="36">
        <v>22264</v>
      </c>
      <c r="F44" s="36">
        <v>0</v>
      </c>
      <c r="G44" s="36">
        <v>7962</v>
      </c>
      <c r="H44" s="36">
        <v>30226</v>
      </c>
      <c r="I44" s="54">
        <v>16341</v>
      </c>
      <c r="J44" s="54">
        <v>0</v>
      </c>
      <c r="K44" s="54">
        <v>7674</v>
      </c>
      <c r="L44" s="54">
        <v>24015</v>
      </c>
      <c r="M44" s="36">
        <v>5923</v>
      </c>
      <c r="N44" s="36">
        <v>0</v>
      </c>
      <c r="O44" s="36">
        <v>288</v>
      </c>
      <c r="P44" s="36">
        <v>6211</v>
      </c>
      <c r="Q44" s="62">
        <v>0.7945146562562033</v>
      </c>
      <c r="R44" s="62">
        <v>0.7339651455264103</v>
      </c>
      <c r="S44" s="62" t="s">
        <v>9</v>
      </c>
      <c r="T44" s="62">
        <v>0.9638281838733986</v>
      </c>
      <c r="U44" s="36">
        <v>6858</v>
      </c>
      <c r="V44" s="36">
        <v>0</v>
      </c>
      <c r="W44" s="36">
        <v>0</v>
      </c>
      <c r="X44" s="36">
        <v>6858</v>
      </c>
      <c r="Y44" s="36">
        <v>3411</v>
      </c>
      <c r="Z44" s="36">
        <v>10269</v>
      </c>
      <c r="AA44" s="36">
        <v>1595</v>
      </c>
      <c r="AB44" s="36">
        <v>12</v>
      </c>
      <c r="AC44" s="10"/>
    </row>
    <row r="45" spans="2:29" s="3" customFormat="1" ht="12.75">
      <c r="B45" s="36" t="s">
        <v>686</v>
      </c>
      <c r="C45" s="36" t="s">
        <v>605</v>
      </c>
      <c r="D45" s="35"/>
      <c r="E45" s="36">
        <v>52792</v>
      </c>
      <c r="F45" s="36">
        <v>9003</v>
      </c>
      <c r="G45" s="36">
        <v>11984</v>
      </c>
      <c r="H45" s="36">
        <v>73779</v>
      </c>
      <c r="I45" s="54">
        <v>43764</v>
      </c>
      <c r="J45" s="54">
        <v>8826</v>
      </c>
      <c r="K45" s="54">
        <v>11762</v>
      </c>
      <c r="L45" s="54">
        <v>64352</v>
      </c>
      <c r="M45" s="36">
        <v>9028</v>
      </c>
      <c r="N45" s="36">
        <v>177</v>
      </c>
      <c r="O45" s="36">
        <v>222</v>
      </c>
      <c r="P45" s="36">
        <v>9427</v>
      </c>
      <c r="Q45" s="62">
        <v>0.8722265143197929</v>
      </c>
      <c r="R45" s="62">
        <v>0.8289892407940597</v>
      </c>
      <c r="S45" s="62">
        <v>0.9803398867044318</v>
      </c>
      <c r="T45" s="62">
        <v>0.9814753004005341</v>
      </c>
      <c r="U45" s="36">
        <v>10782</v>
      </c>
      <c r="V45" s="36">
        <v>10</v>
      </c>
      <c r="W45" s="36">
        <v>0</v>
      </c>
      <c r="X45" s="36">
        <v>10792</v>
      </c>
      <c r="Y45" s="36">
        <v>2504</v>
      </c>
      <c r="Z45" s="36">
        <v>13296</v>
      </c>
      <c r="AA45" s="36">
        <v>1818</v>
      </c>
      <c r="AB45" s="36">
        <v>3</v>
      </c>
      <c r="AC45" s="10"/>
    </row>
    <row r="46" spans="2:29" s="3" customFormat="1" ht="12.75">
      <c r="B46" s="36" t="s">
        <v>688</v>
      </c>
      <c r="C46" s="36" t="s">
        <v>627</v>
      </c>
      <c r="D46" s="35"/>
      <c r="E46" s="36">
        <v>54911</v>
      </c>
      <c r="F46" s="36">
        <v>1798</v>
      </c>
      <c r="G46" s="36">
        <v>35454</v>
      </c>
      <c r="H46" s="36">
        <v>92163</v>
      </c>
      <c r="I46" s="54">
        <v>42390</v>
      </c>
      <c r="J46" s="54">
        <v>1739</v>
      </c>
      <c r="K46" s="54">
        <v>34860</v>
      </c>
      <c r="L46" s="54">
        <v>78989</v>
      </c>
      <c r="M46" s="36">
        <v>12521</v>
      </c>
      <c r="N46" s="36">
        <v>59</v>
      </c>
      <c r="O46" s="36">
        <v>594</v>
      </c>
      <c r="P46" s="36">
        <v>13174</v>
      </c>
      <c r="Q46" s="62">
        <v>0.8570576044616603</v>
      </c>
      <c r="R46" s="62">
        <v>0.7719764710167362</v>
      </c>
      <c r="S46" s="62">
        <v>0.9671857619577308</v>
      </c>
      <c r="T46" s="62">
        <v>0.9832458960907091</v>
      </c>
      <c r="U46" s="36">
        <v>15230</v>
      </c>
      <c r="V46" s="36">
        <v>0</v>
      </c>
      <c r="W46" s="36">
        <v>0</v>
      </c>
      <c r="X46" s="36">
        <v>15230</v>
      </c>
      <c r="Y46" s="36">
        <v>2441</v>
      </c>
      <c r="Z46" s="36">
        <v>17671</v>
      </c>
      <c r="AA46" s="36">
        <v>2277</v>
      </c>
      <c r="AB46" s="36">
        <v>5</v>
      </c>
      <c r="AC46" s="10"/>
    </row>
    <row r="47" spans="2:29" s="3" customFormat="1" ht="12.75">
      <c r="B47" s="36" t="s">
        <v>690</v>
      </c>
      <c r="C47" s="36" t="s">
        <v>652</v>
      </c>
      <c r="D47" s="35"/>
      <c r="E47" s="36">
        <v>49071</v>
      </c>
      <c r="F47" s="36">
        <v>4429</v>
      </c>
      <c r="G47" s="36">
        <v>72886</v>
      </c>
      <c r="H47" s="36">
        <v>126386</v>
      </c>
      <c r="I47" s="54">
        <v>39588</v>
      </c>
      <c r="J47" s="54">
        <v>4389</v>
      </c>
      <c r="K47" s="54">
        <v>71825</v>
      </c>
      <c r="L47" s="54">
        <v>115802</v>
      </c>
      <c r="M47" s="36">
        <v>9483</v>
      </c>
      <c r="N47" s="36">
        <v>40</v>
      </c>
      <c r="O47" s="36">
        <v>1061</v>
      </c>
      <c r="P47" s="36">
        <v>10584</v>
      </c>
      <c r="Q47" s="62">
        <v>0.9162565474024021</v>
      </c>
      <c r="R47" s="62">
        <v>0.8067494039249251</v>
      </c>
      <c r="S47" s="62">
        <v>0.9909686159403929</v>
      </c>
      <c r="T47" s="62">
        <v>0.9854430206075241</v>
      </c>
      <c r="U47" s="36">
        <v>16051</v>
      </c>
      <c r="V47" s="36">
        <v>12</v>
      </c>
      <c r="W47" s="36">
        <v>0</v>
      </c>
      <c r="X47" s="36">
        <v>16063</v>
      </c>
      <c r="Y47" s="36">
        <v>2840</v>
      </c>
      <c r="Z47" s="36">
        <v>18903</v>
      </c>
      <c r="AA47" s="36">
        <v>2007</v>
      </c>
      <c r="AB47" s="36">
        <v>16</v>
      </c>
      <c r="AC47" s="10"/>
    </row>
    <row r="48" spans="2:29" s="3" customFormat="1" ht="12.75">
      <c r="B48" s="36" t="s">
        <v>693</v>
      </c>
      <c r="C48" s="36" t="s">
        <v>692</v>
      </c>
      <c r="D48" s="35"/>
      <c r="E48" s="36">
        <v>17373</v>
      </c>
      <c r="F48" s="36">
        <v>1202</v>
      </c>
      <c r="G48" s="36">
        <v>8958</v>
      </c>
      <c r="H48" s="36">
        <v>27533</v>
      </c>
      <c r="I48" s="54">
        <v>13550</v>
      </c>
      <c r="J48" s="54">
        <v>1201</v>
      </c>
      <c r="K48" s="54">
        <v>8958</v>
      </c>
      <c r="L48" s="54">
        <v>23709</v>
      </c>
      <c r="M48" s="36">
        <v>3823</v>
      </c>
      <c r="N48" s="36">
        <v>1</v>
      </c>
      <c r="O48" s="36">
        <v>0</v>
      </c>
      <c r="P48" s="36">
        <v>3824</v>
      </c>
      <c r="Q48" s="62">
        <v>0.8611121200014528</v>
      </c>
      <c r="R48" s="62">
        <v>0.7799458930524377</v>
      </c>
      <c r="S48" s="62">
        <v>0.9991680532445923</v>
      </c>
      <c r="T48" s="62">
        <v>1</v>
      </c>
      <c r="U48" s="36">
        <v>5703</v>
      </c>
      <c r="V48" s="36">
        <v>0</v>
      </c>
      <c r="W48" s="36">
        <v>0</v>
      </c>
      <c r="X48" s="36">
        <v>5703</v>
      </c>
      <c r="Y48" s="36">
        <v>1706</v>
      </c>
      <c r="Z48" s="36">
        <v>7409</v>
      </c>
      <c r="AA48" s="36">
        <v>1089</v>
      </c>
      <c r="AB48" s="36">
        <v>0</v>
      </c>
      <c r="AC48" s="10"/>
    </row>
    <row r="49" spans="2:29" s="3" customFormat="1" ht="12.75">
      <c r="B49" s="36" t="s">
        <v>696</v>
      </c>
      <c r="C49" s="36" t="s">
        <v>695</v>
      </c>
      <c r="D49" s="35"/>
      <c r="E49" s="36">
        <v>25905</v>
      </c>
      <c r="F49" s="36">
        <v>1793</v>
      </c>
      <c r="G49" s="36">
        <v>10051</v>
      </c>
      <c r="H49" s="36">
        <v>37749</v>
      </c>
      <c r="I49" s="54">
        <v>18394</v>
      </c>
      <c r="J49" s="54">
        <v>1767</v>
      </c>
      <c r="K49" s="54">
        <v>9943</v>
      </c>
      <c r="L49" s="54">
        <v>30104</v>
      </c>
      <c r="M49" s="36">
        <v>7511</v>
      </c>
      <c r="N49" s="36">
        <v>26</v>
      </c>
      <c r="O49" s="36">
        <v>108</v>
      </c>
      <c r="P49" s="36">
        <v>7645</v>
      </c>
      <c r="Q49" s="62">
        <v>0.7974780788895071</v>
      </c>
      <c r="R49" s="62">
        <v>0.7100559737502413</v>
      </c>
      <c r="S49" s="62">
        <v>0.9854991634132738</v>
      </c>
      <c r="T49" s="62">
        <v>0.9892548005173615</v>
      </c>
      <c r="U49" s="36">
        <v>6934</v>
      </c>
      <c r="V49" s="36">
        <v>0</v>
      </c>
      <c r="W49" s="36">
        <v>5</v>
      </c>
      <c r="X49" s="36">
        <v>6939</v>
      </c>
      <c r="Y49" s="36">
        <v>3893</v>
      </c>
      <c r="Z49" s="36">
        <v>10832</v>
      </c>
      <c r="AA49" s="36">
        <v>1576</v>
      </c>
      <c r="AB49" s="36">
        <v>2</v>
      </c>
      <c r="AC49" s="10"/>
    </row>
    <row r="50" spans="2:29" s="3" customFormat="1" ht="12.75">
      <c r="B50" s="36" t="s">
        <v>700</v>
      </c>
      <c r="C50" s="36" t="s">
        <v>699</v>
      </c>
      <c r="D50" s="35"/>
      <c r="E50" s="36">
        <v>9935</v>
      </c>
      <c r="F50" s="36">
        <v>0</v>
      </c>
      <c r="G50" s="36">
        <v>4514</v>
      </c>
      <c r="H50" s="36">
        <v>14449</v>
      </c>
      <c r="I50" s="54">
        <v>6671</v>
      </c>
      <c r="J50" s="54">
        <v>0</v>
      </c>
      <c r="K50" s="54">
        <v>4467</v>
      </c>
      <c r="L50" s="54">
        <v>11138</v>
      </c>
      <c r="M50" s="36">
        <v>3264</v>
      </c>
      <c r="N50" s="36">
        <v>0</v>
      </c>
      <c r="O50" s="36">
        <v>47</v>
      </c>
      <c r="P50" s="36">
        <v>3311</v>
      </c>
      <c r="Q50" s="62">
        <v>0.770849193715828</v>
      </c>
      <c r="R50" s="62">
        <v>0.6714645193759436</v>
      </c>
      <c r="S50" s="62" t="s">
        <v>9</v>
      </c>
      <c r="T50" s="62">
        <v>0.9895879486043421</v>
      </c>
      <c r="U50" s="36">
        <v>2788</v>
      </c>
      <c r="V50" s="36">
        <v>0</v>
      </c>
      <c r="W50" s="36">
        <v>38</v>
      </c>
      <c r="X50" s="36">
        <v>2826</v>
      </c>
      <c r="Y50" s="36">
        <v>2298</v>
      </c>
      <c r="Z50" s="36">
        <v>5124</v>
      </c>
      <c r="AA50" s="36">
        <v>1118</v>
      </c>
      <c r="AB50" s="36">
        <v>3</v>
      </c>
      <c r="AC50" s="10"/>
    </row>
    <row r="51" spans="2:29" s="3" customFormat="1" ht="12.75">
      <c r="B51" s="36" t="s">
        <v>703</v>
      </c>
      <c r="C51" s="36" t="s">
        <v>702</v>
      </c>
      <c r="D51" s="35"/>
      <c r="E51" s="36">
        <v>11275</v>
      </c>
      <c r="F51" s="36">
        <v>0</v>
      </c>
      <c r="G51" s="36">
        <v>8011</v>
      </c>
      <c r="H51" s="36">
        <v>19286</v>
      </c>
      <c r="I51" s="54">
        <v>10154</v>
      </c>
      <c r="J51" s="54">
        <v>0</v>
      </c>
      <c r="K51" s="54">
        <v>7947</v>
      </c>
      <c r="L51" s="54">
        <v>18101</v>
      </c>
      <c r="M51" s="36">
        <v>1121</v>
      </c>
      <c r="N51" s="36">
        <v>0</v>
      </c>
      <c r="O51" s="36">
        <v>64</v>
      </c>
      <c r="P51" s="36">
        <v>1185</v>
      </c>
      <c r="Q51" s="62">
        <v>0.9385564658301359</v>
      </c>
      <c r="R51" s="62">
        <v>0.9005764966740577</v>
      </c>
      <c r="S51" s="62" t="s">
        <v>9</v>
      </c>
      <c r="T51" s="62">
        <v>0.9920109848957683</v>
      </c>
      <c r="U51" s="36">
        <v>3820</v>
      </c>
      <c r="V51" s="36">
        <v>0</v>
      </c>
      <c r="W51" s="36">
        <v>0</v>
      </c>
      <c r="X51" s="36">
        <v>3820</v>
      </c>
      <c r="Y51" s="36">
        <v>1801</v>
      </c>
      <c r="Z51" s="36">
        <v>5621</v>
      </c>
      <c r="AA51" s="36">
        <v>57</v>
      </c>
      <c r="AB51" s="36">
        <v>0</v>
      </c>
      <c r="AC51" s="10"/>
    </row>
    <row r="52" spans="2:29" s="3" customFormat="1" ht="12.75">
      <c r="B52" s="36" t="s">
        <v>705</v>
      </c>
      <c r="C52" s="36" t="s">
        <v>682</v>
      </c>
      <c r="D52" s="35"/>
      <c r="E52" s="36">
        <v>46328</v>
      </c>
      <c r="F52" s="36">
        <v>878</v>
      </c>
      <c r="G52" s="36">
        <v>39552</v>
      </c>
      <c r="H52" s="36">
        <v>86758</v>
      </c>
      <c r="I52" s="54">
        <v>34010</v>
      </c>
      <c r="J52" s="54">
        <v>878</v>
      </c>
      <c r="K52" s="54">
        <v>38034</v>
      </c>
      <c r="L52" s="54">
        <v>72922</v>
      </c>
      <c r="M52" s="36">
        <v>12318</v>
      </c>
      <c r="N52" s="36">
        <v>0</v>
      </c>
      <c r="O52" s="36">
        <v>1518</v>
      </c>
      <c r="P52" s="36">
        <v>13836</v>
      </c>
      <c r="Q52" s="62">
        <v>0.8405219115240093</v>
      </c>
      <c r="R52" s="62">
        <v>0.7341132792263858</v>
      </c>
      <c r="S52" s="62">
        <v>1</v>
      </c>
      <c r="T52" s="62">
        <v>0.961620145631068</v>
      </c>
      <c r="U52" s="36">
        <v>13421</v>
      </c>
      <c r="V52" s="36">
        <v>0</v>
      </c>
      <c r="W52" s="36">
        <v>0</v>
      </c>
      <c r="X52" s="36">
        <v>13421</v>
      </c>
      <c r="Y52" s="36">
        <v>1930</v>
      </c>
      <c r="Z52" s="36">
        <v>15351</v>
      </c>
      <c r="AA52" s="36">
        <v>1997</v>
      </c>
      <c r="AB52" s="36">
        <v>26</v>
      </c>
      <c r="AC52" s="10"/>
    </row>
    <row r="53" spans="2:29" s="3" customFormat="1" ht="12.75">
      <c r="B53" s="36" t="s">
        <v>707</v>
      </c>
      <c r="C53" s="36" t="s">
        <v>698</v>
      </c>
      <c r="D53" s="35"/>
      <c r="E53" s="36">
        <v>45113</v>
      </c>
      <c r="F53" s="36">
        <v>1601</v>
      </c>
      <c r="G53" s="36">
        <v>24086</v>
      </c>
      <c r="H53" s="36">
        <v>70800</v>
      </c>
      <c r="I53" s="54">
        <v>36130</v>
      </c>
      <c r="J53" s="54">
        <v>1600</v>
      </c>
      <c r="K53" s="54">
        <v>23881</v>
      </c>
      <c r="L53" s="54">
        <v>61611</v>
      </c>
      <c r="M53" s="36">
        <v>8983</v>
      </c>
      <c r="N53" s="36">
        <v>1</v>
      </c>
      <c r="O53" s="36">
        <v>205</v>
      </c>
      <c r="P53" s="36">
        <v>9189</v>
      </c>
      <c r="Q53" s="62">
        <v>0.8702118644067797</v>
      </c>
      <c r="R53" s="62">
        <v>0.8008777957573205</v>
      </c>
      <c r="S53" s="62">
        <v>0.9993753903810119</v>
      </c>
      <c r="T53" s="62">
        <v>0.9914888316864569</v>
      </c>
      <c r="U53" s="36">
        <v>12275</v>
      </c>
      <c r="V53" s="36">
        <v>10</v>
      </c>
      <c r="W53" s="36">
        <v>0</v>
      </c>
      <c r="X53" s="36">
        <v>12285</v>
      </c>
      <c r="Y53" s="36">
        <v>1729</v>
      </c>
      <c r="Z53" s="36">
        <v>14014</v>
      </c>
      <c r="AA53" s="36">
        <v>1851</v>
      </c>
      <c r="AB53" s="36">
        <v>2</v>
      </c>
      <c r="AC53" s="10"/>
    </row>
    <row r="54" spans="2:29" s="3" customFormat="1" ht="12.75">
      <c r="B54" s="36" t="s">
        <v>710</v>
      </c>
      <c r="C54" s="36" t="s">
        <v>709</v>
      </c>
      <c r="D54" s="35"/>
      <c r="E54" s="36">
        <v>43997</v>
      </c>
      <c r="F54" s="36">
        <v>1237</v>
      </c>
      <c r="G54" s="36">
        <v>12012</v>
      </c>
      <c r="H54" s="36">
        <v>57246</v>
      </c>
      <c r="I54" s="54">
        <v>38624</v>
      </c>
      <c r="J54" s="54">
        <v>1237</v>
      </c>
      <c r="K54" s="54">
        <v>12010</v>
      </c>
      <c r="L54" s="54">
        <v>51871</v>
      </c>
      <c r="M54" s="36">
        <v>5373</v>
      </c>
      <c r="N54" s="36">
        <v>0</v>
      </c>
      <c r="O54" s="36">
        <v>2</v>
      </c>
      <c r="P54" s="36">
        <v>5375</v>
      </c>
      <c r="Q54" s="62">
        <v>0.9061069769066834</v>
      </c>
      <c r="R54" s="62">
        <v>0.8778780371388958</v>
      </c>
      <c r="S54" s="62">
        <v>1</v>
      </c>
      <c r="T54" s="62">
        <v>0.9998334998334998</v>
      </c>
      <c r="U54" s="36">
        <v>11481</v>
      </c>
      <c r="V54" s="36">
        <v>0</v>
      </c>
      <c r="W54" s="36">
        <v>414</v>
      </c>
      <c r="X54" s="36">
        <v>11895</v>
      </c>
      <c r="Y54" s="36">
        <v>5127</v>
      </c>
      <c r="Z54" s="36">
        <v>17022</v>
      </c>
      <c r="AA54" s="36">
        <v>1084</v>
      </c>
      <c r="AB54" s="36">
        <v>1</v>
      </c>
      <c r="AC54" s="10"/>
    </row>
    <row r="55" spans="2:29" s="3" customFormat="1" ht="12.75">
      <c r="B55" s="36" t="s">
        <v>713</v>
      </c>
      <c r="C55" s="36" t="s">
        <v>712</v>
      </c>
      <c r="D55" s="35"/>
      <c r="E55" s="36">
        <v>15539</v>
      </c>
      <c r="F55" s="36">
        <v>472</v>
      </c>
      <c r="G55" s="36">
        <v>6818</v>
      </c>
      <c r="H55" s="36">
        <v>22829</v>
      </c>
      <c r="I55" s="54">
        <v>11462</v>
      </c>
      <c r="J55" s="54">
        <v>472</v>
      </c>
      <c r="K55" s="54">
        <v>6674</v>
      </c>
      <c r="L55" s="54">
        <v>18608</v>
      </c>
      <c r="M55" s="36">
        <v>4077</v>
      </c>
      <c r="N55" s="36">
        <v>0</v>
      </c>
      <c r="O55" s="36">
        <v>144</v>
      </c>
      <c r="P55" s="36">
        <v>4221</v>
      </c>
      <c r="Q55" s="62">
        <v>0.815103596302948</v>
      </c>
      <c r="R55" s="62">
        <v>0.7376279039835253</v>
      </c>
      <c r="S55" s="62">
        <v>1</v>
      </c>
      <c r="T55" s="62">
        <v>0.9788794367849809</v>
      </c>
      <c r="U55" s="36">
        <v>5981</v>
      </c>
      <c r="V55" s="36">
        <v>0</v>
      </c>
      <c r="W55" s="36">
        <v>0</v>
      </c>
      <c r="X55" s="36">
        <v>5981</v>
      </c>
      <c r="Y55" s="36">
        <v>3008</v>
      </c>
      <c r="Z55" s="36">
        <v>8989</v>
      </c>
      <c r="AA55" s="36">
        <v>649</v>
      </c>
      <c r="AB55" s="36">
        <v>0</v>
      </c>
      <c r="AC55" s="10"/>
    </row>
    <row r="56" spans="2:29" s="3" customFormat="1" ht="12.75">
      <c r="B56" s="36" t="s">
        <v>716</v>
      </c>
      <c r="C56" s="36" t="s">
        <v>715</v>
      </c>
      <c r="D56" s="35"/>
      <c r="E56" s="36">
        <v>23200</v>
      </c>
      <c r="F56" s="36">
        <v>0</v>
      </c>
      <c r="G56" s="36">
        <v>9371</v>
      </c>
      <c r="H56" s="36">
        <v>32571</v>
      </c>
      <c r="I56" s="54">
        <v>20818</v>
      </c>
      <c r="J56" s="54">
        <v>0</v>
      </c>
      <c r="K56" s="54">
        <v>9346</v>
      </c>
      <c r="L56" s="54">
        <v>30164</v>
      </c>
      <c r="M56" s="36">
        <v>2382</v>
      </c>
      <c r="N56" s="36">
        <v>0</v>
      </c>
      <c r="O56" s="36">
        <v>25</v>
      </c>
      <c r="P56" s="36">
        <v>2407</v>
      </c>
      <c r="Q56" s="62">
        <v>0.9260999048233091</v>
      </c>
      <c r="R56" s="62">
        <v>0.8973275862068966</v>
      </c>
      <c r="S56" s="62" t="s">
        <v>9</v>
      </c>
      <c r="T56" s="62">
        <v>0.9973321950698965</v>
      </c>
      <c r="U56" s="36">
        <v>6935</v>
      </c>
      <c r="V56" s="36">
        <v>0</v>
      </c>
      <c r="W56" s="36">
        <v>152</v>
      </c>
      <c r="X56" s="36">
        <v>7087</v>
      </c>
      <c r="Y56" s="36">
        <v>2811</v>
      </c>
      <c r="Z56" s="36">
        <v>9898</v>
      </c>
      <c r="AA56" s="36">
        <v>240</v>
      </c>
      <c r="AB56" s="36">
        <v>0</v>
      </c>
      <c r="AC56" s="10"/>
    </row>
    <row r="57" spans="2:29" s="3" customFormat="1" ht="12.75">
      <c r="B57" s="36" t="s">
        <v>719</v>
      </c>
      <c r="C57" s="36" t="s">
        <v>718</v>
      </c>
      <c r="D57" s="35"/>
      <c r="E57" s="36">
        <v>16121</v>
      </c>
      <c r="F57" s="36">
        <v>0</v>
      </c>
      <c r="G57" s="36">
        <v>8167</v>
      </c>
      <c r="H57" s="36">
        <v>24288</v>
      </c>
      <c r="I57" s="54">
        <v>12806</v>
      </c>
      <c r="J57" s="54">
        <v>0</v>
      </c>
      <c r="K57" s="54">
        <v>8133</v>
      </c>
      <c r="L57" s="54">
        <v>20939</v>
      </c>
      <c r="M57" s="36">
        <v>3315</v>
      </c>
      <c r="N57" s="36">
        <v>0</v>
      </c>
      <c r="O57" s="36">
        <v>34</v>
      </c>
      <c r="P57" s="36">
        <v>3349</v>
      </c>
      <c r="Q57" s="62">
        <v>0.862112977602108</v>
      </c>
      <c r="R57" s="62">
        <v>0.794367595062341</v>
      </c>
      <c r="S57" s="62" t="s">
        <v>9</v>
      </c>
      <c r="T57" s="62">
        <v>0.9958369046161382</v>
      </c>
      <c r="U57" s="36">
        <v>4494</v>
      </c>
      <c r="V57" s="36">
        <v>0</v>
      </c>
      <c r="W57" s="36">
        <v>0</v>
      </c>
      <c r="X57" s="36">
        <v>4494</v>
      </c>
      <c r="Y57" s="36">
        <v>823</v>
      </c>
      <c r="Z57" s="36">
        <v>5317</v>
      </c>
      <c r="AA57" s="36">
        <v>569</v>
      </c>
      <c r="AB57" s="36">
        <v>5</v>
      </c>
      <c r="AC57" s="10"/>
    </row>
    <row r="58" spans="2:29" s="3" customFormat="1" ht="12.75">
      <c r="B58" s="36" t="s">
        <v>722</v>
      </c>
      <c r="C58" s="36" t="s">
        <v>721</v>
      </c>
      <c r="D58" s="35"/>
      <c r="E58" s="36">
        <v>45995</v>
      </c>
      <c r="F58" s="36">
        <v>1227</v>
      </c>
      <c r="G58" s="36">
        <v>19451</v>
      </c>
      <c r="H58" s="36">
        <v>66673</v>
      </c>
      <c r="I58" s="54">
        <v>40922</v>
      </c>
      <c r="J58" s="54">
        <v>1206</v>
      </c>
      <c r="K58" s="54">
        <v>19217</v>
      </c>
      <c r="L58" s="54">
        <v>61345</v>
      </c>
      <c r="M58" s="36">
        <v>5073</v>
      </c>
      <c r="N58" s="36">
        <v>21</v>
      </c>
      <c r="O58" s="36">
        <v>234</v>
      </c>
      <c r="P58" s="36">
        <v>5328</v>
      </c>
      <c r="Q58" s="62">
        <v>0.9200875916787905</v>
      </c>
      <c r="R58" s="62">
        <v>0.8897054027611697</v>
      </c>
      <c r="S58" s="62">
        <v>0.9828850855745721</v>
      </c>
      <c r="T58" s="62">
        <v>0.9879697701917639</v>
      </c>
      <c r="U58" s="36">
        <v>13581</v>
      </c>
      <c r="V58" s="36">
        <v>23</v>
      </c>
      <c r="W58" s="36">
        <v>15</v>
      </c>
      <c r="X58" s="36">
        <v>13619</v>
      </c>
      <c r="Y58" s="36">
        <v>3865</v>
      </c>
      <c r="Z58" s="36">
        <v>17484</v>
      </c>
      <c r="AA58" s="36">
        <v>1339</v>
      </c>
      <c r="AB58" s="36">
        <v>0</v>
      </c>
      <c r="AC58" s="10"/>
    </row>
    <row r="59" spans="2:29" s="3" customFormat="1" ht="12.75">
      <c r="B59" s="36" t="s">
        <v>726</v>
      </c>
      <c r="C59" s="36" t="s">
        <v>725</v>
      </c>
      <c r="D59" s="35"/>
      <c r="E59" s="36">
        <v>43249</v>
      </c>
      <c r="F59" s="36">
        <v>1185</v>
      </c>
      <c r="G59" s="36">
        <v>26512</v>
      </c>
      <c r="H59" s="36">
        <v>70946</v>
      </c>
      <c r="I59" s="54">
        <v>33311</v>
      </c>
      <c r="J59" s="54">
        <v>1182</v>
      </c>
      <c r="K59" s="54">
        <v>26312</v>
      </c>
      <c r="L59" s="54">
        <v>60805</v>
      </c>
      <c r="M59" s="36">
        <v>9938</v>
      </c>
      <c r="N59" s="36">
        <v>3</v>
      </c>
      <c r="O59" s="36">
        <v>200</v>
      </c>
      <c r="P59" s="36">
        <v>10141</v>
      </c>
      <c r="Q59" s="62">
        <v>0.8570602993826291</v>
      </c>
      <c r="R59" s="62">
        <v>0.7702143402159588</v>
      </c>
      <c r="S59" s="62">
        <v>0.9974683544303797</v>
      </c>
      <c r="T59" s="62">
        <v>0.9924562462281231</v>
      </c>
      <c r="U59" s="36">
        <v>11171</v>
      </c>
      <c r="V59" s="36">
        <v>36</v>
      </c>
      <c r="W59" s="36">
        <v>18</v>
      </c>
      <c r="X59" s="36">
        <v>11225</v>
      </c>
      <c r="Y59" s="36">
        <v>3316</v>
      </c>
      <c r="Z59" s="36">
        <v>14541</v>
      </c>
      <c r="AA59" s="36">
        <v>1851</v>
      </c>
      <c r="AB59" s="36">
        <v>7</v>
      </c>
      <c r="AC59" s="10"/>
    </row>
    <row r="60" spans="2:29" s="3" customFormat="1" ht="12.75">
      <c r="B60" s="38" t="s">
        <v>729</v>
      </c>
      <c r="C60" s="38" t="s">
        <v>728</v>
      </c>
      <c r="D60" s="37"/>
      <c r="E60" s="38">
        <v>68694</v>
      </c>
      <c r="F60" s="38">
        <v>727</v>
      </c>
      <c r="G60" s="38">
        <v>21143</v>
      </c>
      <c r="H60" s="38">
        <v>90564</v>
      </c>
      <c r="I60" s="63">
        <v>58787</v>
      </c>
      <c r="J60" s="63">
        <v>727</v>
      </c>
      <c r="K60" s="63">
        <v>21100</v>
      </c>
      <c r="L60" s="63">
        <v>80614</v>
      </c>
      <c r="M60" s="38">
        <v>9907</v>
      </c>
      <c r="N60" s="38">
        <v>0</v>
      </c>
      <c r="O60" s="38">
        <v>43</v>
      </c>
      <c r="P60" s="38">
        <v>9950</v>
      </c>
      <c r="Q60" s="72">
        <v>0.8901329446579215</v>
      </c>
      <c r="R60" s="72">
        <v>0.8557807086499549</v>
      </c>
      <c r="S60" s="72">
        <v>1</v>
      </c>
      <c r="T60" s="72">
        <v>0.9979662299579057</v>
      </c>
      <c r="U60" s="38">
        <v>17410</v>
      </c>
      <c r="V60" s="38">
        <v>0</v>
      </c>
      <c r="W60" s="38">
        <v>258</v>
      </c>
      <c r="X60" s="38">
        <v>17668</v>
      </c>
      <c r="Y60" s="38">
        <v>7827</v>
      </c>
      <c r="Z60" s="38">
        <v>25495</v>
      </c>
      <c r="AA60" s="38">
        <v>1939</v>
      </c>
      <c r="AB60" s="38">
        <v>0</v>
      </c>
      <c r="AC60" s="10"/>
    </row>
    <row r="61" spans="7:29" s="3" customFormat="1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7:29" s="3" customFormat="1" ht="12.7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ht="12.75">
      <c r="A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ht="12.75">
      <c r="A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ht="12.75">
      <c r="A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.75">
      <c r="A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.75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.75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.75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.75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.75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.75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.75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.75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ht="12.75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ht="12.75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ht="12.75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ht="12.75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ht="12.75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ht="12.75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ht="12.75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ht="12.75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ht="12.75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ht="12.75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ht="12.75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ht="12.75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ht="12.75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ht="12.75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ht="12.75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ht="12.75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ht="12.75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ht="12.75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ht="12.75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ht="12.75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ht="12.75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ht="12.75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ht="12.75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ht="12.75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ht="12.75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ht="12.75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ht="12.75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ht="12.75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ht="12.75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ht="12.75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ht="12.75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ht="12.75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ht="12.75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ht="12.75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ht="12.75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ht="12.75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ht="12.75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ht="12.75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ht="12.75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ht="12.75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ht="12.75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ht="12.75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ht="12.75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ht="12.75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ht="12.75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ht="12.75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ht="12.75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ht="12.75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ht="12.75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ht="12.75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ht="12.75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ht="12.75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ht="12.75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ht="12.75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ht="12.75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ht="12.75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ht="12.75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ht="12.75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ht="12.75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ht="12.75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ht="12.75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ht="12.75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ht="12.75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ht="12.75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ht="12.75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ht="12.75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ht="12.75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ht="12.75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ht="12.75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ht="12.75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ht="12.7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ht="12.75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ht="12.7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ht="12.75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ht="12.75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ht="12.75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ht="12.75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ht="12.75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ht="12.75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ht="12.75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ht="12.75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ht="12.75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ht="12.7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ht="12.75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ht="12.75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ht="12.75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ht="12.75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ht="12.75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ht="12.75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ht="12.75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ht="12.75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ht="12.75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ht="12.75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ht="12.75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ht="12.75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ht="12.75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ht="12.75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ht="12.75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ht="12.75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ht="12.75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ht="12.75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ht="12.75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ht="12.75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ht="12.75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ht="12.75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ht="12.75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ht="12.75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ht="12.75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ht="12.75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ht="12.75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ht="12.75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ht="12.75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ht="12.75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ht="12.75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ht="12.75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ht="12.75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ht="12.75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ht="12.75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ht="12.75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ht="12.75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ht="12.75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ht="12.75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ht="12.75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ht="12.75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ht="12.75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ht="12.75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ht="12.75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ht="12.75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ht="12.75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ht="12.75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ht="12.75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ht="12.75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ht="12.75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ht="12.75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ht="12.75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ht="12.75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ht="12.75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ht="12.75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ht="12.75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ht="12.75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ht="12.75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ht="12.75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ht="12.75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ht="12.75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ht="12.75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ht="12.75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ht="12.75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ht="12.75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ht="12.75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ht="12.75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ht="12.75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ht="12.75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ht="12.75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ht="12.75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ht="12.75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ht="12.75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ht="12.75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ht="12.75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ht="12.75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ht="12.75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ht="12.75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ht="12.75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ht="12.75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ht="12.75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ht="12.75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ht="12.75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ht="12.75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ht="12.75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ht="12.75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ht="12.75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ht="12.75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ht="12.75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ht="12.75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ht="12.75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ht="12.75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ht="12.75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ht="12.75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ht="12.75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ht="12.75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ht="12.75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ht="12.75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ht="12.75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ht="12.75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ht="12.75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ht="12.75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ht="12.75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ht="12.75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ht="12.75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ht="12.75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ht="12.75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ht="12.75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/>
    <row r="378" ht="12.75">
      <c r="AE378" s="10"/>
    </row>
    <row r="379" ht="12.75">
      <c r="AE379" s="10"/>
    </row>
    <row r="380" ht="12.75">
      <c r="AE380" s="10"/>
    </row>
    <row r="381" ht="12.75">
      <c r="AE381" s="10"/>
    </row>
    <row r="382" ht="12.75">
      <c r="AE382" s="10"/>
    </row>
    <row r="383" ht="12.75">
      <c r="AE383" s="10"/>
    </row>
    <row r="384" ht="12.75">
      <c r="AE384" s="10"/>
    </row>
    <row r="385" ht="12.75">
      <c r="AE385" s="10"/>
    </row>
    <row r="386" ht="12.75">
      <c r="AE386" s="10"/>
    </row>
    <row r="387" ht="12.75">
      <c r="AE387" s="10"/>
    </row>
    <row r="388" ht="12.75">
      <c r="AE388" s="10"/>
    </row>
    <row r="389" ht="12.75">
      <c r="AE389" s="10"/>
    </row>
    <row r="390" ht="12.75">
      <c r="AE390" s="10"/>
    </row>
    <row r="391" ht="12.75">
      <c r="AE391" s="10"/>
    </row>
    <row r="392" ht="12.75">
      <c r="AE392" s="10"/>
    </row>
  </sheetData>
  <sheetProtection/>
  <mergeCells count="6">
    <mergeCell ref="C2:C3"/>
    <mergeCell ref="U15:AB15"/>
    <mergeCell ref="M15:P15"/>
    <mergeCell ref="E15:H15"/>
    <mergeCell ref="I15:L15"/>
    <mergeCell ref="Q15: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75"/>
  <sheetViews>
    <sheetView zoomScale="70" zoomScaleNormal="70" zoomScalePageLayoutView="0" workbookViewId="0" topLeftCell="A1">
      <selection activeCell="G4" sqref="G4:G45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t="s">
        <v>258</v>
      </c>
      <c r="B3" t="s">
        <v>259</v>
      </c>
      <c r="C3" t="s">
        <v>5</v>
      </c>
      <c r="D3" t="s">
        <v>257</v>
      </c>
      <c r="H3" t="s">
        <v>602</v>
      </c>
    </row>
    <row r="4" spans="1:8" ht="12.75">
      <c r="A4" t="s">
        <v>54</v>
      </c>
      <c r="B4" t="s">
        <v>603</v>
      </c>
      <c r="C4" t="s">
        <v>604</v>
      </c>
      <c r="D4" t="s">
        <v>605</v>
      </c>
      <c r="G4" t="s">
        <v>606</v>
      </c>
      <c r="H4" t="s">
        <v>607</v>
      </c>
    </row>
    <row r="5" spans="1:8" ht="12.75">
      <c r="A5" t="s">
        <v>55</v>
      </c>
      <c r="B5" t="s">
        <v>603</v>
      </c>
      <c r="C5" t="s">
        <v>608</v>
      </c>
      <c r="D5" t="s">
        <v>605</v>
      </c>
      <c r="G5" t="s">
        <v>609</v>
      </c>
      <c r="H5" t="s">
        <v>610</v>
      </c>
    </row>
    <row r="6" spans="1:8" ht="12.75">
      <c r="A6" t="s">
        <v>56</v>
      </c>
      <c r="B6" t="s">
        <v>603</v>
      </c>
      <c r="C6" t="s">
        <v>611</v>
      </c>
      <c r="D6" t="s">
        <v>605</v>
      </c>
      <c r="G6" t="s">
        <v>612</v>
      </c>
      <c r="H6" t="s">
        <v>613</v>
      </c>
    </row>
    <row r="7" spans="1:8" ht="12.75">
      <c r="A7" t="s">
        <v>118</v>
      </c>
      <c r="B7" t="s">
        <v>603</v>
      </c>
      <c r="C7" t="s">
        <v>614</v>
      </c>
      <c r="D7" t="s">
        <v>605</v>
      </c>
      <c r="G7" t="s">
        <v>615</v>
      </c>
      <c r="H7" t="s">
        <v>616</v>
      </c>
    </row>
    <row r="8" spans="1:8" ht="12.75">
      <c r="A8" t="s">
        <v>140</v>
      </c>
      <c r="B8" t="s">
        <v>603</v>
      </c>
      <c r="C8" t="s">
        <v>617</v>
      </c>
      <c r="D8" t="s">
        <v>605</v>
      </c>
      <c r="G8" t="s">
        <v>618</v>
      </c>
      <c r="H8" t="s">
        <v>619</v>
      </c>
    </row>
    <row r="9" spans="1:8" ht="12.75">
      <c r="A9" t="s">
        <v>155</v>
      </c>
      <c r="B9" t="s">
        <v>603</v>
      </c>
      <c r="C9" t="s">
        <v>620</v>
      </c>
      <c r="D9" t="s">
        <v>605</v>
      </c>
      <c r="G9" t="s">
        <v>621</v>
      </c>
      <c r="H9" t="s">
        <v>622</v>
      </c>
    </row>
    <row r="10" spans="1:8" ht="12.75">
      <c r="A10" t="s">
        <v>248</v>
      </c>
      <c r="B10" t="s">
        <v>603</v>
      </c>
      <c r="C10" t="s">
        <v>623</v>
      </c>
      <c r="D10" t="s">
        <v>605</v>
      </c>
      <c r="G10" t="s">
        <v>624</v>
      </c>
      <c r="H10" t="s">
        <v>625</v>
      </c>
    </row>
    <row r="11" spans="1:8" ht="12.75">
      <c r="A11" t="s">
        <v>231</v>
      </c>
      <c r="B11" t="s">
        <v>603</v>
      </c>
      <c r="C11" t="s">
        <v>626</v>
      </c>
      <c r="D11" t="s">
        <v>627</v>
      </c>
      <c r="G11" t="s">
        <v>628</v>
      </c>
      <c r="H11" t="s">
        <v>629</v>
      </c>
    </row>
    <row r="12" spans="1:8" ht="12.75">
      <c r="A12" t="s">
        <v>46</v>
      </c>
      <c r="B12" t="s">
        <v>603</v>
      </c>
      <c r="C12" t="s">
        <v>630</v>
      </c>
      <c r="D12" t="s">
        <v>627</v>
      </c>
      <c r="G12" t="s">
        <v>631</v>
      </c>
      <c r="H12" t="s">
        <v>632</v>
      </c>
    </row>
    <row r="13" spans="1:8" ht="12.75">
      <c r="A13" t="s">
        <v>58</v>
      </c>
      <c r="B13" t="s">
        <v>603</v>
      </c>
      <c r="C13" t="s">
        <v>633</v>
      </c>
      <c r="D13" t="s">
        <v>627</v>
      </c>
      <c r="G13" t="s">
        <v>634</v>
      </c>
      <c r="H13" t="s">
        <v>635</v>
      </c>
    </row>
    <row r="14" spans="1:8" ht="12.75">
      <c r="A14" t="s">
        <v>90</v>
      </c>
      <c r="B14" t="s">
        <v>603</v>
      </c>
      <c r="C14" t="s">
        <v>636</v>
      </c>
      <c r="D14" t="s">
        <v>627</v>
      </c>
      <c r="G14" t="s">
        <v>637</v>
      </c>
      <c r="H14" t="s">
        <v>638</v>
      </c>
    </row>
    <row r="15" spans="1:8" ht="12.75">
      <c r="A15" t="s">
        <v>149</v>
      </c>
      <c r="B15" t="s">
        <v>603</v>
      </c>
      <c r="C15" t="s">
        <v>639</v>
      </c>
      <c r="D15" t="s">
        <v>627</v>
      </c>
      <c r="G15" t="s">
        <v>640</v>
      </c>
      <c r="H15" t="s">
        <v>641</v>
      </c>
    </row>
    <row r="16" spans="1:8" ht="12.75">
      <c r="A16" t="s">
        <v>252</v>
      </c>
      <c r="B16" t="s">
        <v>603</v>
      </c>
      <c r="C16" t="s">
        <v>642</v>
      </c>
      <c r="D16" t="s">
        <v>627</v>
      </c>
      <c r="G16" t="s">
        <v>643</v>
      </c>
      <c r="H16" t="s">
        <v>644</v>
      </c>
    </row>
    <row r="17" spans="1:8" ht="12.75">
      <c r="A17" t="s">
        <v>219</v>
      </c>
      <c r="B17" t="s">
        <v>603</v>
      </c>
      <c r="C17" t="s">
        <v>645</v>
      </c>
      <c r="D17" t="s">
        <v>627</v>
      </c>
      <c r="G17" t="s">
        <v>646</v>
      </c>
      <c r="H17" t="s">
        <v>647</v>
      </c>
    </row>
    <row r="18" spans="1:8" ht="12.75">
      <c r="A18" t="s">
        <v>220</v>
      </c>
      <c r="B18" t="s">
        <v>603</v>
      </c>
      <c r="C18" t="s">
        <v>648</v>
      </c>
      <c r="D18" t="s">
        <v>627</v>
      </c>
      <c r="G18" t="s">
        <v>649</v>
      </c>
      <c r="H18" t="s">
        <v>650</v>
      </c>
    </row>
    <row r="19" spans="1:8" ht="12.75">
      <c r="A19" t="s">
        <v>31</v>
      </c>
      <c r="B19" t="s">
        <v>603</v>
      </c>
      <c r="C19" t="s">
        <v>651</v>
      </c>
      <c r="D19" t="s">
        <v>652</v>
      </c>
      <c r="G19" t="s">
        <v>653</v>
      </c>
      <c r="H19" t="s">
        <v>654</v>
      </c>
    </row>
    <row r="20" spans="1:8" ht="12.75">
      <c r="A20" t="s">
        <v>553</v>
      </c>
      <c r="B20" t="s">
        <v>603</v>
      </c>
      <c r="C20" t="s">
        <v>655</v>
      </c>
      <c r="D20" t="s">
        <v>652</v>
      </c>
      <c r="G20" t="s">
        <v>656</v>
      </c>
      <c r="H20" t="s">
        <v>657</v>
      </c>
    </row>
    <row r="21" spans="1:8" ht="12.75">
      <c r="A21" t="s">
        <v>246</v>
      </c>
      <c r="B21" t="s">
        <v>603</v>
      </c>
      <c r="C21" t="s">
        <v>658</v>
      </c>
      <c r="D21" t="s">
        <v>652</v>
      </c>
      <c r="G21" t="s">
        <v>659</v>
      </c>
      <c r="H21" t="s">
        <v>660</v>
      </c>
    </row>
    <row r="22" spans="1:8" ht="12.75">
      <c r="A22" t="s">
        <v>57</v>
      </c>
      <c r="B22" t="s">
        <v>603</v>
      </c>
      <c r="C22" t="s">
        <v>661</v>
      </c>
      <c r="D22" t="s">
        <v>652</v>
      </c>
      <c r="G22" t="s">
        <v>662</v>
      </c>
      <c r="H22" t="s">
        <v>663</v>
      </c>
    </row>
    <row r="23" spans="1:8" ht="12.75">
      <c r="A23" t="s">
        <v>146</v>
      </c>
      <c r="B23" t="s">
        <v>603</v>
      </c>
      <c r="C23" t="s">
        <v>664</v>
      </c>
      <c r="D23" t="s">
        <v>652</v>
      </c>
      <c r="G23" t="s">
        <v>665</v>
      </c>
      <c r="H23" t="s">
        <v>666</v>
      </c>
    </row>
    <row r="24" spans="1:8" ht="12.75">
      <c r="A24" t="s">
        <v>157</v>
      </c>
      <c r="B24" t="s">
        <v>603</v>
      </c>
      <c r="C24" t="s">
        <v>667</v>
      </c>
      <c r="D24" t="s">
        <v>652</v>
      </c>
      <c r="G24" t="s">
        <v>668</v>
      </c>
      <c r="H24" t="s">
        <v>669</v>
      </c>
    </row>
    <row r="25" spans="1:8" ht="12.75">
      <c r="A25" t="s">
        <v>208</v>
      </c>
      <c r="B25" t="s">
        <v>603</v>
      </c>
      <c r="C25" t="s">
        <v>670</v>
      </c>
      <c r="D25" t="s">
        <v>652</v>
      </c>
      <c r="G25" t="s">
        <v>671</v>
      </c>
      <c r="H25" t="s">
        <v>672</v>
      </c>
    </row>
    <row r="26" spans="1:8" ht="12.75">
      <c r="A26" t="s">
        <v>210</v>
      </c>
      <c r="B26" t="s">
        <v>603</v>
      </c>
      <c r="C26" t="s">
        <v>673</v>
      </c>
      <c r="D26" t="s">
        <v>652</v>
      </c>
      <c r="G26" t="s">
        <v>674</v>
      </c>
      <c r="H26" t="s">
        <v>675</v>
      </c>
    </row>
    <row r="27" spans="1:8" ht="12.75">
      <c r="A27" t="s">
        <v>554</v>
      </c>
      <c r="B27" t="s">
        <v>603</v>
      </c>
      <c r="C27" t="s">
        <v>593</v>
      </c>
      <c r="D27" t="s">
        <v>652</v>
      </c>
      <c r="G27" t="s">
        <v>676</v>
      </c>
      <c r="H27" t="s">
        <v>677</v>
      </c>
    </row>
    <row r="28" spans="1:8" ht="12.75">
      <c r="A28" t="s">
        <v>552</v>
      </c>
      <c r="B28" t="s">
        <v>603</v>
      </c>
      <c r="C28" t="s">
        <v>678</v>
      </c>
      <c r="D28" t="s">
        <v>652</v>
      </c>
      <c r="G28" t="s">
        <v>679</v>
      </c>
      <c r="H28" t="s">
        <v>680</v>
      </c>
    </row>
    <row r="29" spans="1:8" ht="12.75">
      <c r="A29" t="s">
        <v>227</v>
      </c>
      <c r="B29" t="s">
        <v>603</v>
      </c>
      <c r="C29" t="s">
        <v>681</v>
      </c>
      <c r="D29" t="s">
        <v>682</v>
      </c>
      <c r="G29" t="s">
        <v>683</v>
      </c>
      <c r="H29" t="s">
        <v>684</v>
      </c>
    </row>
    <row r="30" spans="1:8" ht="12.75">
      <c r="A30" t="s">
        <v>104</v>
      </c>
      <c r="B30" t="s">
        <v>603</v>
      </c>
      <c r="C30" t="s">
        <v>685</v>
      </c>
      <c r="D30" t="s">
        <v>682</v>
      </c>
      <c r="G30" t="s">
        <v>605</v>
      </c>
      <c r="H30" t="s">
        <v>686</v>
      </c>
    </row>
    <row r="31" spans="1:8" ht="12.75">
      <c r="A31" t="s">
        <v>105</v>
      </c>
      <c r="B31" t="s">
        <v>603</v>
      </c>
      <c r="C31" t="s">
        <v>687</v>
      </c>
      <c r="D31" t="s">
        <v>682</v>
      </c>
      <c r="G31" t="s">
        <v>627</v>
      </c>
      <c r="H31" t="s">
        <v>688</v>
      </c>
    </row>
    <row r="32" spans="1:8" ht="12.75">
      <c r="A32" t="s">
        <v>114</v>
      </c>
      <c r="B32" t="s">
        <v>603</v>
      </c>
      <c r="C32" t="s">
        <v>689</v>
      </c>
      <c r="D32" t="s">
        <v>682</v>
      </c>
      <c r="G32" t="s">
        <v>652</v>
      </c>
      <c r="H32" t="s">
        <v>690</v>
      </c>
    </row>
    <row r="33" spans="1:8" ht="12.75">
      <c r="A33" t="s">
        <v>247</v>
      </c>
      <c r="B33" t="s">
        <v>603</v>
      </c>
      <c r="C33" t="s">
        <v>691</v>
      </c>
      <c r="D33" t="s">
        <v>682</v>
      </c>
      <c r="G33" t="s">
        <v>692</v>
      </c>
      <c r="H33" t="s">
        <v>693</v>
      </c>
    </row>
    <row r="34" spans="1:8" ht="12.75">
      <c r="A34" t="s">
        <v>221</v>
      </c>
      <c r="B34" t="s">
        <v>603</v>
      </c>
      <c r="C34" t="s">
        <v>694</v>
      </c>
      <c r="D34" t="s">
        <v>682</v>
      </c>
      <c r="G34" t="s">
        <v>695</v>
      </c>
      <c r="H34" t="s">
        <v>696</v>
      </c>
    </row>
    <row r="35" spans="1:8" ht="12.75">
      <c r="A35" t="s">
        <v>228</v>
      </c>
      <c r="B35" t="s">
        <v>603</v>
      </c>
      <c r="C35" t="s">
        <v>697</v>
      </c>
      <c r="D35" t="s">
        <v>698</v>
      </c>
      <c r="G35" t="s">
        <v>699</v>
      </c>
      <c r="H35" t="s">
        <v>700</v>
      </c>
    </row>
    <row r="36" spans="1:8" ht="12.75">
      <c r="A36" t="s">
        <v>229</v>
      </c>
      <c r="B36" t="s">
        <v>603</v>
      </c>
      <c r="C36" t="s">
        <v>701</v>
      </c>
      <c r="D36" t="s">
        <v>698</v>
      </c>
      <c r="G36" t="s">
        <v>702</v>
      </c>
      <c r="H36" t="s">
        <v>703</v>
      </c>
    </row>
    <row r="37" spans="1:8" ht="12.75">
      <c r="A37" t="s">
        <v>43</v>
      </c>
      <c r="B37" t="s">
        <v>603</v>
      </c>
      <c r="C37" t="s">
        <v>704</v>
      </c>
      <c r="D37" t="s">
        <v>698</v>
      </c>
      <c r="G37" t="s">
        <v>682</v>
      </c>
      <c r="H37" t="s">
        <v>705</v>
      </c>
    </row>
    <row r="38" spans="1:8" ht="12.75">
      <c r="A38" t="s">
        <v>59</v>
      </c>
      <c r="B38" t="s">
        <v>603</v>
      </c>
      <c r="C38" t="s">
        <v>706</v>
      </c>
      <c r="D38" t="s">
        <v>698</v>
      </c>
      <c r="G38" t="s">
        <v>698</v>
      </c>
      <c r="H38" t="s">
        <v>707</v>
      </c>
    </row>
    <row r="39" spans="1:8" ht="12.75">
      <c r="A39" t="s">
        <v>106</v>
      </c>
      <c r="B39" t="s">
        <v>603</v>
      </c>
      <c r="C39" t="s">
        <v>708</v>
      </c>
      <c r="D39" t="s">
        <v>698</v>
      </c>
      <c r="G39" t="s">
        <v>709</v>
      </c>
      <c r="H39" t="s">
        <v>710</v>
      </c>
    </row>
    <row r="40" spans="1:8" ht="12.75">
      <c r="A40" t="s">
        <v>107</v>
      </c>
      <c r="B40" t="s">
        <v>603</v>
      </c>
      <c r="C40" t="s">
        <v>711</v>
      </c>
      <c r="D40" t="s">
        <v>698</v>
      </c>
      <c r="G40" t="s">
        <v>712</v>
      </c>
      <c r="H40" t="s">
        <v>713</v>
      </c>
    </row>
    <row r="41" spans="1:8" ht="12.75">
      <c r="A41" t="s">
        <v>170</v>
      </c>
      <c r="B41" t="s">
        <v>603</v>
      </c>
      <c r="C41" t="s">
        <v>714</v>
      </c>
      <c r="D41" t="s">
        <v>698</v>
      </c>
      <c r="G41" t="s">
        <v>715</v>
      </c>
      <c r="H41" t="s">
        <v>716</v>
      </c>
    </row>
    <row r="42" spans="1:8" ht="12.75">
      <c r="A42" t="s">
        <v>206</v>
      </c>
      <c r="B42" t="s">
        <v>603</v>
      </c>
      <c r="C42" t="s">
        <v>717</v>
      </c>
      <c r="D42" t="s">
        <v>698</v>
      </c>
      <c r="G42" t="s">
        <v>718</v>
      </c>
      <c r="H42" t="s">
        <v>719</v>
      </c>
    </row>
    <row r="43" spans="1:8" ht="12.75">
      <c r="A43" t="s">
        <v>260</v>
      </c>
      <c r="B43" t="s">
        <v>603</v>
      </c>
      <c r="C43" t="s">
        <v>720</v>
      </c>
      <c r="D43" t="s">
        <v>698</v>
      </c>
      <c r="G43" t="s">
        <v>721</v>
      </c>
      <c r="H43" t="s">
        <v>722</v>
      </c>
    </row>
    <row r="44" spans="1:8" ht="12.75">
      <c r="A44" t="s">
        <v>261</v>
      </c>
      <c r="B44" t="s">
        <v>723</v>
      </c>
      <c r="C44" t="s">
        <v>724</v>
      </c>
      <c r="D44" t="s">
        <v>609</v>
      </c>
      <c r="G44" t="s">
        <v>725</v>
      </c>
      <c r="H44" t="s">
        <v>726</v>
      </c>
    </row>
    <row r="45" spans="1:8" ht="12.75">
      <c r="A45" t="s">
        <v>33</v>
      </c>
      <c r="B45" t="s">
        <v>723</v>
      </c>
      <c r="C45" t="s">
        <v>727</v>
      </c>
      <c r="D45" t="s">
        <v>609</v>
      </c>
      <c r="G45" t="s">
        <v>728</v>
      </c>
      <c r="H45" t="s">
        <v>729</v>
      </c>
    </row>
    <row r="46" spans="1:4" ht="12.75">
      <c r="A46" t="s">
        <v>35</v>
      </c>
      <c r="B46" t="s">
        <v>723</v>
      </c>
      <c r="C46" t="s">
        <v>730</v>
      </c>
      <c r="D46" t="s">
        <v>609</v>
      </c>
    </row>
    <row r="47" spans="1:4" ht="12.75">
      <c r="A47" t="s">
        <v>42</v>
      </c>
      <c r="B47" t="s">
        <v>723</v>
      </c>
      <c r="C47" t="s">
        <v>731</v>
      </c>
      <c r="D47" t="s">
        <v>609</v>
      </c>
    </row>
    <row r="48" spans="1:4" ht="12.75">
      <c r="A48" t="s">
        <v>143</v>
      </c>
      <c r="B48" t="s">
        <v>723</v>
      </c>
      <c r="C48" t="s">
        <v>732</v>
      </c>
      <c r="D48" t="s">
        <v>609</v>
      </c>
    </row>
    <row r="49" spans="1:4" ht="12.75">
      <c r="A49" t="s">
        <v>150</v>
      </c>
      <c r="B49" t="s">
        <v>723</v>
      </c>
      <c r="C49" t="s">
        <v>733</v>
      </c>
      <c r="D49" t="s">
        <v>609</v>
      </c>
    </row>
    <row r="50" spans="1:4" ht="12.75">
      <c r="A50" t="s">
        <v>154</v>
      </c>
      <c r="B50" t="s">
        <v>723</v>
      </c>
      <c r="C50" t="s">
        <v>734</v>
      </c>
      <c r="D50" t="s">
        <v>609</v>
      </c>
    </row>
    <row r="51" spans="1:4" ht="12.75">
      <c r="A51" t="s">
        <v>216</v>
      </c>
      <c r="B51" t="s">
        <v>723</v>
      </c>
      <c r="C51" t="s">
        <v>735</v>
      </c>
      <c r="D51" t="s">
        <v>609</v>
      </c>
    </row>
    <row r="52" spans="1:4" ht="12.75">
      <c r="A52" t="s">
        <v>296</v>
      </c>
      <c r="B52" t="s">
        <v>723</v>
      </c>
      <c r="C52" t="s">
        <v>736</v>
      </c>
      <c r="D52" t="s">
        <v>609</v>
      </c>
    </row>
    <row r="53" spans="1:4" ht="12.75">
      <c r="A53" t="s">
        <v>94</v>
      </c>
      <c r="B53" t="s">
        <v>723</v>
      </c>
      <c r="C53" t="s">
        <v>737</v>
      </c>
      <c r="D53" t="s">
        <v>618</v>
      </c>
    </row>
    <row r="54" spans="1:4" ht="12.75">
      <c r="A54" t="s">
        <v>98</v>
      </c>
      <c r="B54" t="s">
        <v>723</v>
      </c>
      <c r="C54" t="s">
        <v>738</v>
      </c>
      <c r="D54" t="s">
        <v>618</v>
      </c>
    </row>
    <row r="55" spans="1:4" ht="12.75">
      <c r="A55" t="s">
        <v>147</v>
      </c>
      <c r="B55" t="s">
        <v>723</v>
      </c>
      <c r="C55" t="s">
        <v>739</v>
      </c>
      <c r="D55" t="s">
        <v>618</v>
      </c>
    </row>
    <row r="56" spans="1:4" ht="12.75">
      <c r="A56" t="s">
        <v>108</v>
      </c>
      <c r="B56" t="s">
        <v>723</v>
      </c>
      <c r="C56" t="s">
        <v>740</v>
      </c>
      <c r="D56" t="s">
        <v>628</v>
      </c>
    </row>
    <row r="57" spans="1:4" ht="12.75">
      <c r="A57" t="s">
        <v>117</v>
      </c>
      <c r="B57" t="s">
        <v>723</v>
      </c>
      <c r="C57" t="s">
        <v>741</v>
      </c>
      <c r="D57" t="s">
        <v>628</v>
      </c>
    </row>
    <row r="58" spans="1:4" ht="12.75">
      <c r="A58" t="s">
        <v>123</v>
      </c>
      <c r="B58" t="s">
        <v>723</v>
      </c>
      <c r="C58" t="s">
        <v>742</v>
      </c>
      <c r="D58" t="s">
        <v>628</v>
      </c>
    </row>
    <row r="59" spans="1:4" ht="12.75">
      <c r="A59" t="s">
        <v>207</v>
      </c>
      <c r="B59" t="s">
        <v>723</v>
      </c>
      <c r="C59" t="s">
        <v>743</v>
      </c>
      <c r="D59" t="s">
        <v>628</v>
      </c>
    </row>
    <row r="60" spans="1:4" ht="12.75">
      <c r="A60" t="s">
        <v>263</v>
      </c>
      <c r="B60" t="s">
        <v>723</v>
      </c>
      <c r="C60" t="s">
        <v>744</v>
      </c>
      <c r="D60" t="s">
        <v>628</v>
      </c>
    </row>
    <row r="61" spans="1:4" ht="12.75">
      <c r="A61" t="s">
        <v>38</v>
      </c>
      <c r="B61" t="s">
        <v>723</v>
      </c>
      <c r="C61" t="s">
        <v>745</v>
      </c>
      <c r="D61" t="s">
        <v>634</v>
      </c>
    </row>
    <row r="62" spans="1:4" ht="12.75">
      <c r="A62" t="s">
        <v>93</v>
      </c>
      <c r="B62" t="s">
        <v>723</v>
      </c>
      <c r="C62" t="s">
        <v>746</v>
      </c>
      <c r="D62" t="s">
        <v>634</v>
      </c>
    </row>
    <row r="63" spans="1:4" ht="12.75">
      <c r="A63" t="s">
        <v>161</v>
      </c>
      <c r="B63" t="s">
        <v>723</v>
      </c>
      <c r="C63" t="s">
        <v>747</v>
      </c>
      <c r="D63" t="s">
        <v>634</v>
      </c>
    </row>
    <row r="64" spans="1:4" ht="12.75">
      <c r="A64" t="s">
        <v>205</v>
      </c>
      <c r="B64" t="s">
        <v>723</v>
      </c>
      <c r="C64" t="s">
        <v>748</v>
      </c>
      <c r="D64" t="s">
        <v>634</v>
      </c>
    </row>
    <row r="65" spans="1:4" ht="12.75">
      <c r="A65" t="s">
        <v>122</v>
      </c>
      <c r="B65" t="s">
        <v>723</v>
      </c>
      <c r="C65" t="s">
        <v>749</v>
      </c>
      <c r="D65" t="s">
        <v>656</v>
      </c>
    </row>
    <row r="66" spans="1:4" ht="12.75">
      <c r="A66" t="s">
        <v>184</v>
      </c>
      <c r="B66" t="s">
        <v>723</v>
      </c>
      <c r="C66" t="s">
        <v>750</v>
      </c>
      <c r="D66" t="s">
        <v>656</v>
      </c>
    </row>
    <row r="67" spans="1:4" ht="12.75">
      <c r="A67" t="s">
        <v>595</v>
      </c>
      <c r="B67" t="s">
        <v>723</v>
      </c>
      <c r="C67" t="s">
        <v>751</v>
      </c>
      <c r="D67" t="s">
        <v>659</v>
      </c>
    </row>
    <row r="68" spans="1:4" ht="12.75">
      <c r="A68" t="s">
        <v>148</v>
      </c>
      <c r="B68" t="s">
        <v>723</v>
      </c>
      <c r="C68" t="s">
        <v>752</v>
      </c>
      <c r="D68" t="s">
        <v>659</v>
      </c>
    </row>
    <row r="69" spans="1:4" ht="12.75">
      <c r="A69" t="s">
        <v>181</v>
      </c>
      <c r="B69" t="s">
        <v>723</v>
      </c>
      <c r="C69" t="s">
        <v>753</v>
      </c>
      <c r="D69" t="s">
        <v>659</v>
      </c>
    </row>
    <row r="70" spans="1:4" ht="12.75">
      <c r="A70" t="s">
        <v>182</v>
      </c>
      <c r="B70" t="s">
        <v>723</v>
      </c>
      <c r="C70" t="s">
        <v>754</v>
      </c>
      <c r="D70" t="s">
        <v>659</v>
      </c>
    </row>
    <row r="71" spans="1:4" ht="12.75">
      <c r="A71" t="s">
        <v>202</v>
      </c>
      <c r="B71" t="s">
        <v>723</v>
      </c>
      <c r="C71" t="s">
        <v>755</v>
      </c>
      <c r="D71" t="s">
        <v>659</v>
      </c>
    </row>
    <row r="72" spans="1:4" ht="12.75">
      <c r="A72" t="s">
        <v>28</v>
      </c>
      <c r="B72" t="s">
        <v>723</v>
      </c>
      <c r="C72" t="s">
        <v>756</v>
      </c>
      <c r="D72" t="s">
        <v>671</v>
      </c>
    </row>
    <row r="73" spans="1:4" ht="12.75">
      <c r="A73" t="s">
        <v>29</v>
      </c>
      <c r="B73" t="s">
        <v>723</v>
      </c>
      <c r="C73" t="s">
        <v>757</v>
      </c>
      <c r="D73" t="s">
        <v>671</v>
      </c>
    </row>
    <row r="74" spans="1:4" ht="12.75">
      <c r="A74" t="s">
        <v>30</v>
      </c>
      <c r="B74" t="s">
        <v>723</v>
      </c>
      <c r="C74" t="s">
        <v>758</v>
      </c>
      <c r="D74" t="s">
        <v>671</v>
      </c>
    </row>
    <row r="75" spans="1:4" ht="12.75">
      <c r="A75" t="s">
        <v>235</v>
      </c>
      <c r="B75" t="s">
        <v>723</v>
      </c>
      <c r="C75" t="s">
        <v>759</v>
      </c>
      <c r="D75" t="s">
        <v>671</v>
      </c>
    </row>
    <row r="76" spans="1:4" ht="12.75">
      <c r="A76" t="s">
        <v>598</v>
      </c>
      <c r="B76" t="s">
        <v>723</v>
      </c>
      <c r="C76" t="s">
        <v>760</v>
      </c>
      <c r="D76" t="s">
        <v>671</v>
      </c>
    </row>
    <row r="77" spans="1:4" ht="12.75">
      <c r="A77" t="s">
        <v>599</v>
      </c>
      <c r="B77" t="s">
        <v>723</v>
      </c>
      <c r="C77" t="s">
        <v>761</v>
      </c>
      <c r="D77" t="s">
        <v>671</v>
      </c>
    </row>
    <row r="78" spans="1:4" ht="12.75">
      <c r="A78" t="s">
        <v>597</v>
      </c>
      <c r="B78" t="s">
        <v>723</v>
      </c>
      <c r="C78" t="s">
        <v>762</v>
      </c>
      <c r="D78" t="s">
        <v>671</v>
      </c>
    </row>
    <row r="79" spans="1:4" ht="12.75">
      <c r="A79" t="s">
        <v>600</v>
      </c>
      <c r="B79" t="s">
        <v>723</v>
      </c>
      <c r="C79" t="s">
        <v>763</v>
      </c>
      <c r="D79" t="s">
        <v>671</v>
      </c>
    </row>
    <row r="80" spans="1:4" ht="12.75">
      <c r="A80" t="s">
        <v>179</v>
      </c>
      <c r="B80" t="s">
        <v>723</v>
      </c>
      <c r="C80" t="s">
        <v>764</v>
      </c>
      <c r="D80" t="s">
        <v>671</v>
      </c>
    </row>
    <row r="81" spans="1:4" ht="12.75">
      <c r="A81" t="s">
        <v>264</v>
      </c>
      <c r="B81" t="s">
        <v>723</v>
      </c>
      <c r="C81" t="s">
        <v>765</v>
      </c>
      <c r="D81" t="s">
        <v>671</v>
      </c>
    </row>
    <row r="82" spans="1:4" ht="12.75">
      <c r="A82" t="s">
        <v>302</v>
      </c>
      <c r="B82" t="s">
        <v>723</v>
      </c>
      <c r="C82" t="s">
        <v>303</v>
      </c>
      <c r="D82" t="s">
        <v>674</v>
      </c>
    </row>
    <row r="83" spans="1:4" ht="12.75">
      <c r="A83" t="s">
        <v>178</v>
      </c>
      <c r="B83" t="s">
        <v>723</v>
      </c>
      <c r="C83" t="s">
        <v>766</v>
      </c>
      <c r="D83" t="s">
        <v>674</v>
      </c>
    </row>
    <row r="84" spans="1:4" ht="12.75">
      <c r="A84" t="s">
        <v>203</v>
      </c>
      <c r="B84" t="s">
        <v>723</v>
      </c>
      <c r="C84" t="s">
        <v>767</v>
      </c>
      <c r="D84" t="s">
        <v>674</v>
      </c>
    </row>
    <row r="85" spans="1:4" ht="12.75">
      <c r="A85" t="s">
        <v>53</v>
      </c>
      <c r="B85" t="s">
        <v>723</v>
      </c>
      <c r="C85" t="s">
        <v>768</v>
      </c>
      <c r="D85" t="s">
        <v>676</v>
      </c>
    </row>
    <row r="86" spans="1:4" ht="12.75">
      <c r="A86" t="s">
        <v>80</v>
      </c>
      <c r="B86" t="s">
        <v>723</v>
      </c>
      <c r="C86" t="s">
        <v>262</v>
      </c>
      <c r="D86" t="s">
        <v>676</v>
      </c>
    </row>
    <row r="87" spans="1:4" ht="12.75">
      <c r="A87" t="s">
        <v>145</v>
      </c>
      <c r="B87" t="s">
        <v>723</v>
      </c>
      <c r="C87" t="s">
        <v>769</v>
      </c>
      <c r="D87" t="s">
        <v>676</v>
      </c>
    </row>
    <row r="88" spans="1:4" ht="12.75">
      <c r="A88" t="s">
        <v>70</v>
      </c>
      <c r="B88" t="s">
        <v>723</v>
      </c>
      <c r="C88" t="s">
        <v>770</v>
      </c>
      <c r="D88" t="s">
        <v>679</v>
      </c>
    </row>
    <row r="89" spans="1:4" ht="12.75">
      <c r="A89" t="s">
        <v>71</v>
      </c>
      <c r="B89" t="s">
        <v>723</v>
      </c>
      <c r="C89" t="s">
        <v>771</v>
      </c>
      <c r="D89" t="s">
        <v>679</v>
      </c>
    </row>
    <row r="90" spans="1:4" ht="12.75">
      <c r="A90" t="s">
        <v>79</v>
      </c>
      <c r="B90" t="s">
        <v>723</v>
      </c>
      <c r="C90" t="s">
        <v>772</v>
      </c>
      <c r="D90" t="s">
        <v>679</v>
      </c>
    </row>
    <row r="91" spans="1:4" ht="12.75">
      <c r="A91" t="s">
        <v>215</v>
      </c>
      <c r="B91" t="s">
        <v>723</v>
      </c>
      <c r="C91" t="s">
        <v>773</v>
      </c>
      <c r="D91" t="s">
        <v>679</v>
      </c>
    </row>
    <row r="92" spans="1:4" ht="12.75">
      <c r="A92" t="s">
        <v>37</v>
      </c>
      <c r="B92" t="s">
        <v>723</v>
      </c>
      <c r="C92" t="s">
        <v>774</v>
      </c>
      <c r="D92" t="s">
        <v>683</v>
      </c>
    </row>
    <row r="93" spans="1:4" ht="12.75">
      <c r="A93" t="s">
        <v>76</v>
      </c>
      <c r="B93" t="s">
        <v>723</v>
      </c>
      <c r="C93" t="s">
        <v>775</v>
      </c>
      <c r="D93" t="s">
        <v>683</v>
      </c>
    </row>
    <row r="94" spans="1:4" ht="12.75">
      <c r="A94" t="s">
        <v>95</v>
      </c>
      <c r="B94" t="s">
        <v>723</v>
      </c>
      <c r="C94" t="s">
        <v>776</v>
      </c>
      <c r="D94" t="s">
        <v>683</v>
      </c>
    </row>
    <row r="95" spans="1:4" ht="12.75">
      <c r="A95" t="s">
        <v>124</v>
      </c>
      <c r="B95" t="s">
        <v>723</v>
      </c>
      <c r="C95" t="s">
        <v>777</v>
      </c>
      <c r="D95" t="s">
        <v>683</v>
      </c>
    </row>
    <row r="96" spans="1:4" ht="12.75">
      <c r="A96" t="s">
        <v>135</v>
      </c>
      <c r="B96" t="s">
        <v>723</v>
      </c>
      <c r="C96" t="s">
        <v>778</v>
      </c>
      <c r="D96" t="s">
        <v>692</v>
      </c>
    </row>
    <row r="97" spans="1:4" ht="12.75">
      <c r="A97" t="s">
        <v>136</v>
      </c>
      <c r="B97" t="s">
        <v>723</v>
      </c>
      <c r="C97" t="s">
        <v>779</v>
      </c>
      <c r="D97" t="s">
        <v>692</v>
      </c>
    </row>
    <row r="98" spans="1:4" ht="12.75">
      <c r="A98" t="s">
        <v>250</v>
      </c>
      <c r="B98" t="s">
        <v>723</v>
      </c>
      <c r="C98" t="s">
        <v>780</v>
      </c>
      <c r="D98" t="s">
        <v>692</v>
      </c>
    </row>
    <row r="99" spans="1:4" ht="12.75">
      <c r="A99" t="s">
        <v>39</v>
      </c>
      <c r="B99" t="s">
        <v>723</v>
      </c>
      <c r="C99" t="s">
        <v>781</v>
      </c>
      <c r="D99" t="s">
        <v>695</v>
      </c>
    </row>
    <row r="100" spans="1:4" ht="12.75">
      <c r="A100" t="s">
        <v>115</v>
      </c>
      <c r="B100" t="s">
        <v>723</v>
      </c>
      <c r="C100" t="s">
        <v>782</v>
      </c>
      <c r="D100" t="s">
        <v>695</v>
      </c>
    </row>
    <row r="101" spans="1:4" ht="12.75">
      <c r="A101" t="s">
        <v>188</v>
      </c>
      <c r="B101" t="s">
        <v>723</v>
      </c>
      <c r="C101" t="s">
        <v>783</v>
      </c>
      <c r="D101" t="s">
        <v>695</v>
      </c>
    </row>
    <row r="102" spans="1:4" ht="12.75">
      <c r="A102" t="s">
        <v>44</v>
      </c>
      <c r="B102" t="s">
        <v>723</v>
      </c>
      <c r="C102" t="s">
        <v>784</v>
      </c>
      <c r="D102" t="s">
        <v>699</v>
      </c>
    </row>
    <row r="103" spans="1:4" ht="12.75">
      <c r="A103" t="s">
        <v>119</v>
      </c>
      <c r="B103" t="s">
        <v>723</v>
      </c>
      <c r="C103" t="s">
        <v>785</v>
      </c>
      <c r="D103" t="s">
        <v>699</v>
      </c>
    </row>
    <row r="104" spans="1:4" ht="12.75">
      <c r="A104" t="s">
        <v>199</v>
      </c>
      <c r="B104" t="s">
        <v>723</v>
      </c>
      <c r="C104" t="s">
        <v>786</v>
      </c>
      <c r="D104" t="s">
        <v>699</v>
      </c>
    </row>
    <row r="105" spans="1:4" ht="12.75">
      <c r="A105" t="s">
        <v>109</v>
      </c>
      <c r="B105" t="s">
        <v>723</v>
      </c>
      <c r="C105" t="s">
        <v>787</v>
      </c>
      <c r="D105" t="s">
        <v>712</v>
      </c>
    </row>
    <row r="106" spans="1:4" ht="12.75">
      <c r="A106" t="s">
        <v>110</v>
      </c>
      <c r="B106" t="s">
        <v>723</v>
      </c>
      <c r="C106" t="s">
        <v>788</v>
      </c>
      <c r="D106" t="s">
        <v>712</v>
      </c>
    </row>
    <row r="107" spans="1:4" ht="12.75">
      <c r="A107" t="s">
        <v>34</v>
      </c>
      <c r="B107" t="s">
        <v>723</v>
      </c>
      <c r="C107" t="s">
        <v>789</v>
      </c>
      <c r="D107" t="s">
        <v>715</v>
      </c>
    </row>
    <row r="108" spans="1:4" ht="12.75">
      <c r="A108" t="s">
        <v>241</v>
      </c>
      <c r="B108" t="s">
        <v>723</v>
      </c>
      <c r="C108" t="s">
        <v>790</v>
      </c>
      <c r="D108" t="s">
        <v>715</v>
      </c>
    </row>
    <row r="109" spans="1:4" ht="12.75">
      <c r="A109" t="s">
        <v>242</v>
      </c>
      <c r="B109" t="s">
        <v>723</v>
      </c>
      <c r="C109" t="s">
        <v>791</v>
      </c>
      <c r="D109" t="s">
        <v>715</v>
      </c>
    </row>
    <row r="110" spans="1:4" ht="12.75">
      <c r="A110" t="s">
        <v>81</v>
      </c>
      <c r="B110" t="s">
        <v>723</v>
      </c>
      <c r="C110" t="s">
        <v>792</v>
      </c>
      <c r="D110" t="s">
        <v>715</v>
      </c>
    </row>
    <row r="111" spans="1:4" ht="12.75">
      <c r="A111" t="s">
        <v>96</v>
      </c>
      <c r="B111" t="s">
        <v>723</v>
      </c>
      <c r="C111" t="s">
        <v>793</v>
      </c>
      <c r="D111" t="s">
        <v>715</v>
      </c>
    </row>
    <row r="112" spans="1:4" ht="12.75">
      <c r="A112" t="s">
        <v>97</v>
      </c>
      <c r="B112" t="s">
        <v>723</v>
      </c>
      <c r="C112" t="s">
        <v>794</v>
      </c>
      <c r="D112" t="s">
        <v>715</v>
      </c>
    </row>
    <row r="113" spans="1:4" ht="12.75">
      <c r="A113" t="s">
        <v>254</v>
      </c>
      <c r="B113" t="s">
        <v>723</v>
      </c>
      <c r="C113" t="s">
        <v>795</v>
      </c>
      <c r="D113" t="s">
        <v>725</v>
      </c>
    </row>
    <row r="114" spans="1:4" ht="12.75">
      <c r="A114" t="s">
        <v>62</v>
      </c>
      <c r="B114" t="s">
        <v>723</v>
      </c>
      <c r="C114" t="s">
        <v>796</v>
      </c>
      <c r="D114" t="s">
        <v>725</v>
      </c>
    </row>
    <row r="115" spans="1:4" ht="12.75">
      <c r="A115" t="s">
        <v>120</v>
      </c>
      <c r="B115" t="s">
        <v>723</v>
      </c>
      <c r="C115" t="s">
        <v>797</v>
      </c>
      <c r="D115" t="s">
        <v>725</v>
      </c>
    </row>
    <row r="116" spans="1:4" ht="12.75">
      <c r="A116" t="s">
        <v>132</v>
      </c>
      <c r="B116" t="s">
        <v>723</v>
      </c>
      <c r="C116" t="s">
        <v>798</v>
      </c>
      <c r="D116" t="s">
        <v>725</v>
      </c>
    </row>
    <row r="117" spans="1:4" ht="12.75">
      <c r="A117" t="s">
        <v>193</v>
      </c>
      <c r="B117" t="s">
        <v>723</v>
      </c>
      <c r="C117" t="s">
        <v>799</v>
      </c>
      <c r="D117" t="s">
        <v>725</v>
      </c>
    </row>
    <row r="118" spans="1:4" ht="12.75">
      <c r="A118" t="s">
        <v>218</v>
      </c>
      <c r="B118" t="s">
        <v>723</v>
      </c>
      <c r="C118" t="s">
        <v>800</v>
      </c>
      <c r="D118" t="s">
        <v>725</v>
      </c>
    </row>
    <row r="119" spans="1:4" ht="12.75">
      <c r="A119" t="s">
        <v>63</v>
      </c>
      <c r="B119" t="s">
        <v>801</v>
      </c>
      <c r="C119" t="s">
        <v>802</v>
      </c>
      <c r="D119" t="s">
        <v>621</v>
      </c>
    </row>
    <row r="120" spans="1:4" ht="12.75">
      <c r="A120" t="s">
        <v>64</v>
      </c>
      <c r="B120" t="s">
        <v>801</v>
      </c>
      <c r="C120" t="s">
        <v>269</v>
      </c>
      <c r="D120" t="s">
        <v>621</v>
      </c>
    </row>
    <row r="121" spans="1:4" ht="12.75">
      <c r="A121" t="s">
        <v>65</v>
      </c>
      <c r="B121" t="s">
        <v>801</v>
      </c>
      <c r="C121" t="s">
        <v>803</v>
      </c>
      <c r="D121" t="s">
        <v>621</v>
      </c>
    </row>
    <row r="122" spans="1:4" ht="12.75">
      <c r="A122" t="s">
        <v>66</v>
      </c>
      <c r="B122" t="s">
        <v>801</v>
      </c>
      <c r="C122" t="s">
        <v>804</v>
      </c>
      <c r="D122" t="s">
        <v>621</v>
      </c>
    </row>
    <row r="123" spans="1:4" ht="12.75">
      <c r="A123" t="s">
        <v>67</v>
      </c>
      <c r="B123" t="s">
        <v>801</v>
      </c>
      <c r="C123" t="s">
        <v>805</v>
      </c>
      <c r="D123" t="s">
        <v>621</v>
      </c>
    </row>
    <row r="124" spans="1:4" ht="12.75">
      <c r="A124" t="s">
        <v>87</v>
      </c>
      <c r="B124" t="s">
        <v>801</v>
      </c>
      <c r="C124" t="s">
        <v>806</v>
      </c>
      <c r="D124" t="s">
        <v>621</v>
      </c>
    </row>
    <row r="125" spans="1:4" ht="12.75">
      <c r="A125" t="s">
        <v>88</v>
      </c>
      <c r="B125" t="s">
        <v>801</v>
      </c>
      <c r="C125" t="s">
        <v>807</v>
      </c>
      <c r="D125" t="s">
        <v>621</v>
      </c>
    </row>
    <row r="126" spans="1:4" ht="12.75">
      <c r="A126" t="s">
        <v>89</v>
      </c>
      <c r="B126" t="s">
        <v>801</v>
      </c>
      <c r="C126" t="s">
        <v>808</v>
      </c>
      <c r="D126" t="s">
        <v>621</v>
      </c>
    </row>
    <row r="127" spans="1:4" ht="12.75">
      <c r="A127" t="s">
        <v>112</v>
      </c>
      <c r="B127" t="s">
        <v>801</v>
      </c>
      <c r="C127" t="s">
        <v>809</v>
      </c>
      <c r="D127" t="s">
        <v>621</v>
      </c>
    </row>
    <row r="128" spans="1:4" ht="12.75">
      <c r="A128" t="s">
        <v>113</v>
      </c>
      <c r="B128" t="s">
        <v>801</v>
      </c>
      <c r="C128" t="s">
        <v>810</v>
      </c>
      <c r="D128" t="s">
        <v>621</v>
      </c>
    </row>
    <row r="129" spans="1:4" ht="12.75">
      <c r="A129" t="s">
        <v>144</v>
      </c>
      <c r="B129" t="s">
        <v>801</v>
      </c>
      <c r="C129" t="s">
        <v>811</v>
      </c>
      <c r="D129" t="s">
        <v>621</v>
      </c>
    </row>
    <row r="130" spans="1:4" ht="12.75">
      <c r="A130" t="s">
        <v>166</v>
      </c>
      <c r="B130" t="s">
        <v>801</v>
      </c>
      <c r="C130" t="s">
        <v>812</v>
      </c>
      <c r="D130" t="s">
        <v>621</v>
      </c>
    </row>
    <row r="131" spans="1:4" ht="12.75">
      <c r="A131" t="s">
        <v>173</v>
      </c>
      <c r="B131" t="s">
        <v>801</v>
      </c>
      <c r="C131" t="s">
        <v>813</v>
      </c>
      <c r="D131" t="s">
        <v>621</v>
      </c>
    </row>
    <row r="132" spans="1:4" ht="12.75">
      <c r="A132" t="s">
        <v>265</v>
      </c>
      <c r="B132" t="s">
        <v>801</v>
      </c>
      <c r="C132" t="s">
        <v>814</v>
      </c>
      <c r="D132" t="s">
        <v>621</v>
      </c>
    </row>
    <row r="133" spans="1:4" ht="12.75">
      <c r="A133" t="s">
        <v>185</v>
      </c>
      <c r="B133" t="s">
        <v>801</v>
      </c>
      <c r="C133" t="s">
        <v>270</v>
      </c>
      <c r="D133" t="s">
        <v>621</v>
      </c>
    </row>
    <row r="134" spans="1:4" ht="12.75">
      <c r="A134" t="s">
        <v>200</v>
      </c>
      <c r="B134" t="s">
        <v>801</v>
      </c>
      <c r="C134" t="s">
        <v>815</v>
      </c>
      <c r="D134" t="s">
        <v>621</v>
      </c>
    </row>
    <row r="135" spans="1:4" ht="12.75">
      <c r="A135" t="s">
        <v>201</v>
      </c>
      <c r="B135" t="s">
        <v>801</v>
      </c>
      <c r="C135" t="s">
        <v>816</v>
      </c>
      <c r="D135" t="s">
        <v>621</v>
      </c>
    </row>
    <row r="136" spans="1:4" ht="12.75">
      <c r="A136" t="s">
        <v>204</v>
      </c>
      <c r="B136" t="s">
        <v>801</v>
      </c>
      <c r="C136" t="s">
        <v>817</v>
      </c>
      <c r="D136" t="s">
        <v>621</v>
      </c>
    </row>
    <row r="137" spans="1:4" ht="12.75">
      <c r="A137" t="s">
        <v>566</v>
      </c>
      <c r="B137" t="s">
        <v>801</v>
      </c>
      <c r="C137" t="s">
        <v>567</v>
      </c>
      <c r="D137" t="s">
        <v>621</v>
      </c>
    </row>
    <row r="138" spans="1:4" ht="12.75">
      <c r="A138" t="s">
        <v>568</v>
      </c>
      <c r="B138" t="s">
        <v>801</v>
      </c>
      <c r="C138" t="s">
        <v>569</v>
      </c>
      <c r="D138" t="s">
        <v>621</v>
      </c>
    </row>
    <row r="139" spans="1:4" ht="12.75">
      <c r="A139" t="s">
        <v>564</v>
      </c>
      <c r="B139" t="s">
        <v>801</v>
      </c>
      <c r="C139" t="s">
        <v>565</v>
      </c>
      <c r="D139" t="s">
        <v>621</v>
      </c>
    </row>
    <row r="140" spans="1:4" ht="12.75">
      <c r="A140" t="s">
        <v>230</v>
      </c>
      <c r="B140" t="s">
        <v>801</v>
      </c>
      <c r="C140" t="s">
        <v>818</v>
      </c>
      <c r="D140" t="s">
        <v>631</v>
      </c>
    </row>
    <row r="141" spans="1:4" ht="12.75">
      <c r="A141" t="s">
        <v>236</v>
      </c>
      <c r="B141" t="s">
        <v>801</v>
      </c>
      <c r="C141" t="s">
        <v>819</v>
      </c>
      <c r="D141" t="s">
        <v>631</v>
      </c>
    </row>
    <row r="142" spans="1:4" ht="12.75">
      <c r="A142" t="s">
        <v>591</v>
      </c>
      <c r="B142" t="s">
        <v>801</v>
      </c>
      <c r="C142" t="s">
        <v>820</v>
      </c>
      <c r="D142" t="s">
        <v>631</v>
      </c>
    </row>
    <row r="143" spans="1:4" ht="12.75">
      <c r="A143" t="s">
        <v>121</v>
      </c>
      <c r="B143" t="s">
        <v>801</v>
      </c>
      <c r="C143" t="s">
        <v>601</v>
      </c>
      <c r="D143" t="s">
        <v>631</v>
      </c>
    </row>
    <row r="144" spans="1:4" ht="12.75">
      <c r="A144" t="s">
        <v>133</v>
      </c>
      <c r="B144" t="s">
        <v>801</v>
      </c>
      <c r="C144" t="s">
        <v>821</v>
      </c>
      <c r="D144" t="s">
        <v>631</v>
      </c>
    </row>
    <row r="145" spans="1:4" ht="12.75">
      <c r="A145" t="s">
        <v>134</v>
      </c>
      <c r="B145" t="s">
        <v>801</v>
      </c>
      <c r="C145" t="s">
        <v>822</v>
      </c>
      <c r="D145" t="s">
        <v>631</v>
      </c>
    </row>
    <row r="146" spans="1:4" ht="12.75">
      <c r="A146" t="s">
        <v>151</v>
      </c>
      <c r="B146" t="s">
        <v>801</v>
      </c>
      <c r="C146" t="s">
        <v>823</v>
      </c>
      <c r="D146" t="s">
        <v>631</v>
      </c>
    </row>
    <row r="147" spans="1:4" ht="12.75">
      <c r="A147" t="s">
        <v>158</v>
      </c>
      <c r="B147" t="s">
        <v>801</v>
      </c>
      <c r="C147" t="s">
        <v>824</v>
      </c>
      <c r="D147" t="s">
        <v>631</v>
      </c>
    </row>
    <row r="148" spans="1:4" ht="12.75">
      <c r="A148" t="s">
        <v>160</v>
      </c>
      <c r="B148" t="s">
        <v>801</v>
      </c>
      <c r="C148" t="s">
        <v>825</v>
      </c>
      <c r="D148" t="s">
        <v>631</v>
      </c>
    </row>
    <row r="149" spans="1:4" ht="12.75">
      <c r="A149" t="s">
        <v>165</v>
      </c>
      <c r="B149" t="s">
        <v>801</v>
      </c>
      <c r="C149" t="s">
        <v>268</v>
      </c>
      <c r="D149" t="s">
        <v>631</v>
      </c>
    </row>
    <row r="150" spans="1:4" ht="12.75">
      <c r="A150" t="s">
        <v>172</v>
      </c>
      <c r="B150" t="s">
        <v>801</v>
      </c>
      <c r="C150" t="s">
        <v>826</v>
      </c>
      <c r="D150" t="s">
        <v>631</v>
      </c>
    </row>
    <row r="151" spans="1:4" ht="12.75">
      <c r="A151" t="s">
        <v>196</v>
      </c>
      <c r="B151" t="s">
        <v>801</v>
      </c>
      <c r="C151" t="s">
        <v>827</v>
      </c>
      <c r="D151" t="s">
        <v>631</v>
      </c>
    </row>
    <row r="152" spans="1:4" ht="12.75">
      <c r="A152" t="s">
        <v>307</v>
      </c>
      <c r="B152" t="s">
        <v>284</v>
      </c>
      <c r="C152" t="s">
        <v>828</v>
      </c>
      <c r="D152" t="s">
        <v>649</v>
      </c>
    </row>
    <row r="153" spans="1:4" ht="12.75">
      <c r="A153" t="s">
        <v>68</v>
      </c>
      <c r="B153" t="s">
        <v>801</v>
      </c>
      <c r="C153" t="s">
        <v>829</v>
      </c>
      <c r="D153" t="s">
        <v>649</v>
      </c>
    </row>
    <row r="154" spans="1:4" ht="12.75">
      <c r="A154" t="s">
        <v>125</v>
      </c>
      <c r="B154" t="s">
        <v>801</v>
      </c>
      <c r="C154" t="s">
        <v>830</v>
      </c>
      <c r="D154" t="s">
        <v>649</v>
      </c>
    </row>
    <row r="155" spans="1:4" ht="12.75">
      <c r="A155" t="s">
        <v>126</v>
      </c>
      <c r="B155" t="s">
        <v>801</v>
      </c>
      <c r="C155" t="s">
        <v>831</v>
      </c>
      <c r="D155" t="s">
        <v>649</v>
      </c>
    </row>
    <row r="156" spans="1:4" ht="12.75">
      <c r="A156" t="s">
        <v>127</v>
      </c>
      <c r="B156" t="s">
        <v>801</v>
      </c>
      <c r="C156" t="s">
        <v>832</v>
      </c>
      <c r="D156" t="s">
        <v>649</v>
      </c>
    </row>
    <row r="157" spans="1:4" ht="12.75">
      <c r="A157" t="s">
        <v>128</v>
      </c>
      <c r="B157" t="s">
        <v>801</v>
      </c>
      <c r="C157" t="s">
        <v>833</v>
      </c>
      <c r="D157" t="s">
        <v>649</v>
      </c>
    </row>
    <row r="158" spans="1:4" ht="12.75">
      <c r="A158" t="s">
        <v>153</v>
      </c>
      <c r="B158" t="s">
        <v>801</v>
      </c>
      <c r="C158" t="s">
        <v>271</v>
      </c>
      <c r="D158" t="s">
        <v>649</v>
      </c>
    </row>
    <row r="159" spans="1:4" ht="12.75">
      <c r="A159" t="s">
        <v>156</v>
      </c>
      <c r="B159" t="s">
        <v>801</v>
      </c>
      <c r="C159" t="s">
        <v>834</v>
      </c>
      <c r="D159" t="s">
        <v>649</v>
      </c>
    </row>
    <row r="160" spans="1:4" ht="12.75">
      <c r="A160" t="s">
        <v>175</v>
      </c>
      <c r="B160" t="s">
        <v>801</v>
      </c>
      <c r="C160" t="s">
        <v>835</v>
      </c>
      <c r="D160" t="s">
        <v>649</v>
      </c>
    </row>
    <row r="161" spans="1:4" ht="12.75">
      <c r="A161" t="s">
        <v>176</v>
      </c>
      <c r="B161" t="s">
        <v>801</v>
      </c>
      <c r="C161" t="s">
        <v>836</v>
      </c>
      <c r="D161" t="s">
        <v>649</v>
      </c>
    </row>
    <row r="162" spans="1:4" ht="12.75">
      <c r="A162" t="s">
        <v>183</v>
      </c>
      <c r="B162" t="s">
        <v>801</v>
      </c>
      <c r="C162" t="s">
        <v>837</v>
      </c>
      <c r="D162" t="s">
        <v>649</v>
      </c>
    </row>
    <row r="163" spans="1:4" ht="12.75">
      <c r="A163" t="s">
        <v>249</v>
      </c>
      <c r="B163" t="s">
        <v>801</v>
      </c>
      <c r="C163" t="s">
        <v>838</v>
      </c>
      <c r="D163" t="s">
        <v>649</v>
      </c>
    </row>
    <row r="164" spans="1:4" ht="12.75">
      <c r="A164" t="s">
        <v>239</v>
      </c>
      <c r="B164" t="s">
        <v>801</v>
      </c>
      <c r="C164" t="s">
        <v>839</v>
      </c>
      <c r="D164" t="s">
        <v>662</v>
      </c>
    </row>
    <row r="165" spans="1:4" ht="12.75">
      <c r="A165" t="s">
        <v>290</v>
      </c>
      <c r="B165" t="s">
        <v>801</v>
      </c>
      <c r="C165" t="s">
        <v>291</v>
      </c>
      <c r="D165" t="s">
        <v>662</v>
      </c>
    </row>
    <row r="166" spans="1:4" ht="12.75">
      <c r="A166" t="s">
        <v>240</v>
      </c>
      <c r="B166" t="s">
        <v>801</v>
      </c>
      <c r="C166" t="s">
        <v>840</v>
      </c>
      <c r="D166" t="s">
        <v>662</v>
      </c>
    </row>
    <row r="167" spans="1:4" ht="12.75">
      <c r="A167" t="s">
        <v>283</v>
      </c>
      <c r="B167" t="s">
        <v>801</v>
      </c>
      <c r="C167" t="s">
        <v>285</v>
      </c>
      <c r="D167" t="s">
        <v>662</v>
      </c>
    </row>
    <row r="168" spans="1:4" ht="12.75">
      <c r="A168" t="s">
        <v>301</v>
      </c>
      <c r="B168" t="s">
        <v>801</v>
      </c>
      <c r="C168" t="s">
        <v>841</v>
      </c>
      <c r="D168" t="s">
        <v>662</v>
      </c>
    </row>
    <row r="169" spans="1:4" ht="12.75">
      <c r="A169" t="s">
        <v>538</v>
      </c>
      <c r="B169" t="s">
        <v>801</v>
      </c>
      <c r="C169" t="s">
        <v>842</v>
      </c>
      <c r="D169" t="s">
        <v>662</v>
      </c>
    </row>
    <row r="170" spans="1:4" ht="12.75">
      <c r="A170" t="s">
        <v>286</v>
      </c>
      <c r="B170" t="s">
        <v>801</v>
      </c>
      <c r="C170" t="s">
        <v>287</v>
      </c>
      <c r="D170" t="s">
        <v>662</v>
      </c>
    </row>
    <row r="171" spans="1:4" ht="12.75">
      <c r="A171" t="s">
        <v>575</v>
      </c>
      <c r="B171" t="s">
        <v>801</v>
      </c>
      <c r="C171" t="s">
        <v>576</v>
      </c>
      <c r="D171" t="s">
        <v>662</v>
      </c>
    </row>
    <row r="172" spans="1:4" ht="12.75">
      <c r="A172" t="s">
        <v>72</v>
      </c>
      <c r="B172" t="s">
        <v>801</v>
      </c>
      <c r="C172" t="s">
        <v>843</v>
      </c>
      <c r="D172" t="s">
        <v>662</v>
      </c>
    </row>
    <row r="173" spans="1:4" ht="12.75">
      <c r="A173" t="s">
        <v>111</v>
      </c>
      <c r="B173" t="s">
        <v>801</v>
      </c>
      <c r="C173" t="s">
        <v>844</v>
      </c>
      <c r="D173" t="s">
        <v>662</v>
      </c>
    </row>
    <row r="174" spans="1:4" ht="12.75">
      <c r="A174" t="s">
        <v>168</v>
      </c>
      <c r="B174" t="s">
        <v>801</v>
      </c>
      <c r="C174" t="s">
        <v>845</v>
      </c>
      <c r="D174" t="s">
        <v>662</v>
      </c>
    </row>
    <row r="175" spans="1:4" ht="12.75">
      <c r="A175" t="s">
        <v>177</v>
      </c>
      <c r="B175" t="s">
        <v>801</v>
      </c>
      <c r="C175" t="s">
        <v>846</v>
      </c>
      <c r="D175" t="s">
        <v>662</v>
      </c>
    </row>
    <row r="176" spans="1:4" ht="12.75">
      <c r="A176" t="s">
        <v>288</v>
      </c>
      <c r="B176" t="s">
        <v>801</v>
      </c>
      <c r="C176" t="s">
        <v>289</v>
      </c>
      <c r="D176" t="s">
        <v>668</v>
      </c>
    </row>
    <row r="177" spans="1:4" ht="12.75">
      <c r="A177" t="s">
        <v>300</v>
      </c>
      <c r="B177" t="s">
        <v>801</v>
      </c>
      <c r="C177" t="s">
        <v>847</v>
      </c>
      <c r="D177" t="s">
        <v>668</v>
      </c>
    </row>
    <row r="178" spans="1:4" ht="12.75">
      <c r="A178" t="s">
        <v>167</v>
      </c>
      <c r="B178" t="s">
        <v>801</v>
      </c>
      <c r="C178" t="s">
        <v>848</v>
      </c>
      <c r="D178" t="s">
        <v>668</v>
      </c>
    </row>
    <row r="179" spans="1:4" ht="12.75">
      <c r="A179" t="s">
        <v>194</v>
      </c>
      <c r="B179" t="s">
        <v>801</v>
      </c>
      <c r="C179" t="s">
        <v>849</v>
      </c>
      <c r="D179" t="s">
        <v>668</v>
      </c>
    </row>
    <row r="180" spans="1:4" ht="12.75">
      <c r="A180" t="s">
        <v>195</v>
      </c>
      <c r="B180" t="s">
        <v>801</v>
      </c>
      <c r="C180" t="s">
        <v>850</v>
      </c>
      <c r="D180" t="s">
        <v>668</v>
      </c>
    </row>
    <row r="181" spans="1:4" ht="12.75">
      <c r="A181" t="s">
        <v>198</v>
      </c>
      <c r="B181" t="s">
        <v>801</v>
      </c>
      <c r="C181" t="s">
        <v>851</v>
      </c>
      <c r="D181" t="s">
        <v>668</v>
      </c>
    </row>
    <row r="182" spans="1:4" ht="12.75">
      <c r="A182" t="s">
        <v>75</v>
      </c>
      <c r="B182" t="s">
        <v>801</v>
      </c>
      <c r="C182" t="s">
        <v>852</v>
      </c>
      <c r="D182" t="s">
        <v>709</v>
      </c>
    </row>
    <row r="183" spans="1:4" ht="12.75">
      <c r="A183" t="s">
        <v>91</v>
      </c>
      <c r="B183" t="s">
        <v>801</v>
      </c>
      <c r="C183" t="s">
        <v>853</v>
      </c>
      <c r="D183" t="s">
        <v>709</v>
      </c>
    </row>
    <row r="184" spans="1:4" ht="12.75">
      <c r="A184" t="s">
        <v>92</v>
      </c>
      <c r="B184" t="s">
        <v>801</v>
      </c>
      <c r="C184" t="s">
        <v>854</v>
      </c>
      <c r="D184" t="s">
        <v>709</v>
      </c>
    </row>
    <row r="185" spans="1:4" ht="12.75">
      <c r="A185" t="s">
        <v>267</v>
      </c>
      <c r="B185" t="s">
        <v>801</v>
      </c>
      <c r="C185" t="s">
        <v>855</v>
      </c>
      <c r="D185" t="s">
        <v>709</v>
      </c>
    </row>
    <row r="186" spans="1:4" ht="12.75">
      <c r="A186" t="s">
        <v>139</v>
      </c>
      <c r="B186" t="s">
        <v>801</v>
      </c>
      <c r="C186" t="s">
        <v>856</v>
      </c>
      <c r="D186" t="s">
        <v>709</v>
      </c>
    </row>
    <row r="187" spans="1:4" ht="12.75">
      <c r="A187" t="s">
        <v>266</v>
      </c>
      <c r="B187" t="s">
        <v>801</v>
      </c>
      <c r="C187" t="s">
        <v>857</v>
      </c>
      <c r="D187" t="s">
        <v>728</v>
      </c>
    </row>
    <row r="188" spans="1:4" ht="12.75">
      <c r="A188" t="s">
        <v>52</v>
      </c>
      <c r="B188" t="s">
        <v>801</v>
      </c>
      <c r="C188" t="s">
        <v>858</v>
      </c>
      <c r="D188" t="s">
        <v>728</v>
      </c>
    </row>
    <row r="189" spans="1:4" ht="12.75">
      <c r="A189" t="s">
        <v>73</v>
      </c>
      <c r="B189" t="s">
        <v>801</v>
      </c>
      <c r="C189" t="s">
        <v>859</v>
      </c>
      <c r="D189" t="s">
        <v>728</v>
      </c>
    </row>
    <row r="190" spans="1:4" ht="12.75">
      <c r="A190" t="s">
        <v>74</v>
      </c>
      <c r="B190" t="s">
        <v>801</v>
      </c>
      <c r="C190" t="s">
        <v>860</v>
      </c>
      <c r="D190" t="s">
        <v>728</v>
      </c>
    </row>
    <row r="191" spans="1:4" ht="12.75">
      <c r="A191" t="s">
        <v>152</v>
      </c>
      <c r="B191" t="s">
        <v>801</v>
      </c>
      <c r="C191" t="s">
        <v>861</v>
      </c>
      <c r="D191" t="s">
        <v>728</v>
      </c>
    </row>
    <row r="192" spans="1:4" ht="12.75">
      <c r="A192" t="s">
        <v>187</v>
      </c>
      <c r="B192" t="s">
        <v>801</v>
      </c>
      <c r="C192" t="s">
        <v>862</v>
      </c>
      <c r="D192" t="s">
        <v>728</v>
      </c>
    </row>
    <row r="193" spans="1:4" ht="12.75">
      <c r="A193" t="s">
        <v>190</v>
      </c>
      <c r="B193" t="s">
        <v>801</v>
      </c>
      <c r="C193" t="s">
        <v>863</v>
      </c>
      <c r="D193" t="s">
        <v>728</v>
      </c>
    </row>
    <row r="194" spans="1:4" ht="12.75">
      <c r="A194" t="s">
        <v>191</v>
      </c>
      <c r="B194" t="s">
        <v>801</v>
      </c>
      <c r="C194" t="s">
        <v>864</v>
      </c>
      <c r="D194" t="s">
        <v>728</v>
      </c>
    </row>
    <row r="195" spans="1:4" ht="12.75">
      <c r="A195" t="s">
        <v>213</v>
      </c>
      <c r="B195" t="s">
        <v>801</v>
      </c>
      <c r="C195" t="s">
        <v>865</v>
      </c>
      <c r="D195" t="s">
        <v>728</v>
      </c>
    </row>
    <row r="196" spans="1:4" ht="12.75">
      <c r="A196" t="s">
        <v>214</v>
      </c>
      <c r="B196" t="s">
        <v>801</v>
      </c>
      <c r="C196" t="s">
        <v>866</v>
      </c>
      <c r="D196" t="s">
        <v>728</v>
      </c>
    </row>
    <row r="197" spans="1:4" ht="12.75">
      <c r="A197" t="s">
        <v>297</v>
      </c>
      <c r="B197" t="s">
        <v>801</v>
      </c>
      <c r="C197" t="s">
        <v>298</v>
      </c>
      <c r="D197" t="s">
        <v>728</v>
      </c>
    </row>
    <row r="198" spans="1:4" ht="12.75">
      <c r="A198" t="s">
        <v>573</v>
      </c>
      <c r="B198" t="s">
        <v>867</v>
      </c>
      <c r="C198" t="s">
        <v>574</v>
      </c>
      <c r="D198" t="s">
        <v>606</v>
      </c>
    </row>
    <row r="199" spans="1:4" ht="12.75">
      <c r="A199" t="s">
        <v>77</v>
      </c>
      <c r="B199" t="s">
        <v>867</v>
      </c>
      <c r="C199" t="s">
        <v>868</v>
      </c>
      <c r="D199" t="s">
        <v>606</v>
      </c>
    </row>
    <row r="200" spans="1:4" ht="12.75">
      <c r="A200" t="s">
        <v>129</v>
      </c>
      <c r="B200" t="s">
        <v>867</v>
      </c>
      <c r="C200" t="s">
        <v>869</v>
      </c>
      <c r="D200" t="s">
        <v>606</v>
      </c>
    </row>
    <row r="201" spans="1:4" ht="12.75">
      <c r="A201" t="s">
        <v>138</v>
      </c>
      <c r="B201" t="s">
        <v>867</v>
      </c>
      <c r="C201" t="s">
        <v>870</v>
      </c>
      <c r="D201" t="s">
        <v>606</v>
      </c>
    </row>
    <row r="202" spans="1:4" ht="12.75">
      <c r="A202" t="s">
        <v>212</v>
      </c>
      <c r="B202" t="s">
        <v>867</v>
      </c>
      <c r="C202" t="s">
        <v>871</v>
      </c>
      <c r="D202" t="s">
        <v>606</v>
      </c>
    </row>
    <row r="203" spans="1:4" ht="12.75">
      <c r="A203" t="s">
        <v>279</v>
      </c>
      <c r="B203" t="s">
        <v>867</v>
      </c>
      <c r="C203" t="s">
        <v>872</v>
      </c>
      <c r="D203" t="s">
        <v>606</v>
      </c>
    </row>
    <row r="204" spans="1:4" ht="12.75">
      <c r="A204" t="s">
        <v>274</v>
      </c>
      <c r="B204" t="s">
        <v>867</v>
      </c>
      <c r="C204" t="s">
        <v>873</v>
      </c>
      <c r="D204" t="s">
        <v>612</v>
      </c>
    </row>
    <row r="205" spans="1:4" ht="12.75">
      <c r="A205" t="s">
        <v>36</v>
      </c>
      <c r="B205" t="s">
        <v>867</v>
      </c>
      <c r="C205" t="s">
        <v>874</v>
      </c>
      <c r="D205" t="s">
        <v>612</v>
      </c>
    </row>
    <row r="206" spans="1:4" ht="12.75">
      <c r="A206" t="s">
        <v>237</v>
      </c>
      <c r="B206" t="s">
        <v>867</v>
      </c>
      <c r="C206" t="s">
        <v>875</v>
      </c>
      <c r="D206" t="s">
        <v>612</v>
      </c>
    </row>
    <row r="207" spans="1:4" ht="12.75">
      <c r="A207" t="s">
        <v>238</v>
      </c>
      <c r="B207" t="s">
        <v>867</v>
      </c>
      <c r="C207" t="s">
        <v>876</v>
      </c>
      <c r="D207" t="s">
        <v>612</v>
      </c>
    </row>
    <row r="208" spans="1:4" ht="12.75">
      <c r="A208" t="s">
        <v>292</v>
      </c>
      <c r="B208" t="s">
        <v>867</v>
      </c>
      <c r="C208" t="s">
        <v>253</v>
      </c>
      <c r="D208" t="s">
        <v>612</v>
      </c>
    </row>
    <row r="209" spans="1:4" ht="12.75">
      <c r="A209" t="s">
        <v>48</v>
      </c>
      <c r="B209" t="s">
        <v>867</v>
      </c>
      <c r="C209" t="s">
        <v>877</v>
      </c>
      <c r="D209" t="s">
        <v>612</v>
      </c>
    </row>
    <row r="210" spans="1:4" ht="12.75">
      <c r="A210" t="s">
        <v>50</v>
      </c>
      <c r="B210" t="s">
        <v>867</v>
      </c>
      <c r="C210" t="s">
        <v>878</v>
      </c>
      <c r="D210" t="s">
        <v>612</v>
      </c>
    </row>
    <row r="211" spans="1:4" ht="12.75">
      <c r="A211" t="s">
        <v>169</v>
      </c>
      <c r="B211" t="s">
        <v>867</v>
      </c>
      <c r="C211" t="s">
        <v>879</v>
      </c>
      <c r="D211" t="s">
        <v>612</v>
      </c>
    </row>
    <row r="212" spans="1:4" ht="12.75">
      <c r="A212" t="s">
        <v>243</v>
      </c>
      <c r="B212" t="s">
        <v>867</v>
      </c>
      <c r="C212" t="s">
        <v>880</v>
      </c>
      <c r="D212" t="s">
        <v>615</v>
      </c>
    </row>
    <row r="213" spans="1:4" ht="12.75">
      <c r="A213" t="s">
        <v>103</v>
      </c>
      <c r="B213" t="s">
        <v>867</v>
      </c>
      <c r="C213" t="s">
        <v>881</v>
      </c>
      <c r="D213" t="s">
        <v>615</v>
      </c>
    </row>
    <row r="214" spans="1:4" ht="12.75">
      <c r="A214" t="s">
        <v>137</v>
      </c>
      <c r="B214" t="s">
        <v>867</v>
      </c>
      <c r="C214" t="s">
        <v>882</v>
      </c>
      <c r="D214" t="s">
        <v>615</v>
      </c>
    </row>
    <row r="215" spans="1:4" ht="12.75">
      <c r="A215" t="s">
        <v>162</v>
      </c>
      <c r="B215" t="s">
        <v>867</v>
      </c>
      <c r="C215" t="s">
        <v>883</v>
      </c>
      <c r="D215" t="s">
        <v>615</v>
      </c>
    </row>
    <row r="216" spans="1:4" ht="12.75">
      <c r="A216" t="s">
        <v>186</v>
      </c>
      <c r="B216" t="s">
        <v>867</v>
      </c>
      <c r="C216" t="s">
        <v>884</v>
      </c>
      <c r="D216" t="s">
        <v>615</v>
      </c>
    </row>
    <row r="217" spans="1:4" ht="12.75">
      <c r="A217" t="s">
        <v>197</v>
      </c>
      <c r="B217" t="s">
        <v>867</v>
      </c>
      <c r="C217" t="s">
        <v>885</v>
      </c>
      <c r="D217" t="s">
        <v>615</v>
      </c>
    </row>
    <row r="218" spans="1:4" ht="12.75">
      <c r="A218" t="s">
        <v>86</v>
      </c>
      <c r="B218" t="s">
        <v>867</v>
      </c>
      <c r="C218" t="s">
        <v>886</v>
      </c>
      <c r="D218" t="s">
        <v>624</v>
      </c>
    </row>
    <row r="219" spans="1:4" ht="12.75">
      <c r="A219" t="s">
        <v>275</v>
      </c>
      <c r="B219" t="s">
        <v>867</v>
      </c>
      <c r="C219" t="s">
        <v>887</v>
      </c>
      <c r="D219" t="s">
        <v>624</v>
      </c>
    </row>
    <row r="220" spans="1:4" ht="12.75">
      <c r="A220" t="s">
        <v>276</v>
      </c>
      <c r="B220" t="s">
        <v>867</v>
      </c>
      <c r="C220" t="s">
        <v>888</v>
      </c>
      <c r="D220" t="s">
        <v>637</v>
      </c>
    </row>
    <row r="221" spans="1:4" ht="12.75">
      <c r="A221" t="s">
        <v>278</v>
      </c>
      <c r="B221" t="s">
        <v>867</v>
      </c>
      <c r="C221" t="s">
        <v>889</v>
      </c>
      <c r="D221" t="s">
        <v>637</v>
      </c>
    </row>
    <row r="222" spans="1:4" ht="12.75">
      <c r="A222" t="s">
        <v>40</v>
      </c>
      <c r="B222" t="s">
        <v>867</v>
      </c>
      <c r="C222" t="s">
        <v>890</v>
      </c>
      <c r="D222" t="s">
        <v>637</v>
      </c>
    </row>
    <row r="223" spans="1:4" ht="12.75">
      <c r="A223" t="s">
        <v>51</v>
      </c>
      <c r="B223" t="s">
        <v>867</v>
      </c>
      <c r="C223" t="s">
        <v>891</v>
      </c>
      <c r="D223" t="s">
        <v>637</v>
      </c>
    </row>
    <row r="224" spans="1:4" ht="12.75">
      <c r="A224" t="s">
        <v>69</v>
      </c>
      <c r="B224" t="s">
        <v>867</v>
      </c>
      <c r="C224" t="s">
        <v>892</v>
      </c>
      <c r="D224" t="s">
        <v>637</v>
      </c>
    </row>
    <row r="225" spans="1:4" ht="12.75">
      <c r="A225" t="s">
        <v>100</v>
      </c>
      <c r="B225" t="s">
        <v>867</v>
      </c>
      <c r="C225" t="s">
        <v>893</v>
      </c>
      <c r="D225" t="s">
        <v>637</v>
      </c>
    </row>
    <row r="226" spans="1:4" ht="12.75">
      <c r="A226" t="s">
        <v>116</v>
      </c>
      <c r="B226" t="s">
        <v>867</v>
      </c>
      <c r="C226" t="s">
        <v>894</v>
      </c>
      <c r="D226" t="s">
        <v>637</v>
      </c>
    </row>
    <row r="227" spans="1:4" ht="12.75">
      <c r="A227" t="s">
        <v>280</v>
      </c>
      <c r="B227" t="s">
        <v>867</v>
      </c>
      <c r="C227" t="s">
        <v>895</v>
      </c>
      <c r="D227" t="s">
        <v>637</v>
      </c>
    </row>
    <row r="228" spans="1:4" ht="12.75">
      <c r="A228" t="s">
        <v>61</v>
      </c>
      <c r="B228" t="s">
        <v>867</v>
      </c>
      <c r="C228" t="s">
        <v>896</v>
      </c>
      <c r="D228" t="s">
        <v>640</v>
      </c>
    </row>
    <row r="229" spans="1:4" ht="12.75">
      <c r="A229" t="s">
        <v>78</v>
      </c>
      <c r="B229" t="s">
        <v>867</v>
      </c>
      <c r="C229" t="s">
        <v>897</v>
      </c>
      <c r="D229" t="s">
        <v>640</v>
      </c>
    </row>
    <row r="230" spans="1:4" ht="12.75">
      <c r="A230" t="s">
        <v>84</v>
      </c>
      <c r="B230" t="s">
        <v>867</v>
      </c>
      <c r="C230" t="s">
        <v>898</v>
      </c>
      <c r="D230" t="s">
        <v>640</v>
      </c>
    </row>
    <row r="231" spans="1:4" ht="12.75">
      <c r="A231" t="s">
        <v>85</v>
      </c>
      <c r="B231" t="s">
        <v>867</v>
      </c>
      <c r="C231" t="s">
        <v>899</v>
      </c>
      <c r="D231" t="s">
        <v>640</v>
      </c>
    </row>
    <row r="232" spans="1:4" ht="12.75">
      <c r="A232" t="s">
        <v>299</v>
      </c>
      <c r="B232" t="s">
        <v>867</v>
      </c>
      <c r="C232" t="s">
        <v>900</v>
      </c>
      <c r="D232" t="s">
        <v>640</v>
      </c>
    </row>
    <row r="233" spans="1:4" ht="12.75">
      <c r="A233" t="s">
        <v>299</v>
      </c>
      <c r="B233" t="s">
        <v>867</v>
      </c>
      <c r="C233" t="s">
        <v>306</v>
      </c>
      <c r="D233" t="s">
        <v>640</v>
      </c>
    </row>
    <row r="234" spans="1:4" ht="12.75">
      <c r="A234" t="s">
        <v>83</v>
      </c>
      <c r="B234" t="s">
        <v>867</v>
      </c>
      <c r="C234" t="s">
        <v>901</v>
      </c>
      <c r="D234" t="s">
        <v>643</v>
      </c>
    </row>
    <row r="235" spans="1:4" ht="12.75">
      <c r="A235" t="s">
        <v>305</v>
      </c>
      <c r="B235" t="s">
        <v>867</v>
      </c>
      <c r="C235" t="s">
        <v>902</v>
      </c>
      <c r="D235" t="s">
        <v>643</v>
      </c>
    </row>
    <row r="236" spans="1:4" ht="12.75">
      <c r="A236" t="s">
        <v>272</v>
      </c>
      <c r="B236" t="s">
        <v>867</v>
      </c>
      <c r="C236" t="s">
        <v>903</v>
      </c>
      <c r="D236" t="s">
        <v>643</v>
      </c>
    </row>
    <row r="237" spans="1:4" ht="12.75">
      <c r="A237" t="s">
        <v>226</v>
      </c>
      <c r="B237" t="s">
        <v>867</v>
      </c>
      <c r="C237" t="s">
        <v>904</v>
      </c>
      <c r="D237" t="s">
        <v>646</v>
      </c>
    </row>
    <row r="238" spans="1:4" ht="12.75">
      <c r="A238" t="s">
        <v>245</v>
      </c>
      <c r="B238" t="s">
        <v>867</v>
      </c>
      <c r="C238" t="s">
        <v>905</v>
      </c>
      <c r="D238" t="s">
        <v>646</v>
      </c>
    </row>
    <row r="239" spans="1:4" ht="12.75">
      <c r="A239" t="s">
        <v>159</v>
      </c>
      <c r="B239" t="s">
        <v>867</v>
      </c>
      <c r="C239" t="s">
        <v>906</v>
      </c>
      <c r="D239" t="s">
        <v>646</v>
      </c>
    </row>
    <row r="240" spans="1:4" ht="12.75">
      <c r="A240" t="s">
        <v>244</v>
      </c>
      <c r="B240" t="s">
        <v>867</v>
      </c>
      <c r="C240" t="s">
        <v>907</v>
      </c>
      <c r="D240" t="s">
        <v>653</v>
      </c>
    </row>
    <row r="241" spans="1:4" ht="12.75">
      <c r="A241" t="s">
        <v>41</v>
      </c>
      <c r="B241" t="s">
        <v>867</v>
      </c>
      <c r="C241" t="s">
        <v>908</v>
      </c>
      <c r="D241" t="s">
        <v>653</v>
      </c>
    </row>
    <row r="242" spans="1:4" ht="12.75">
      <c r="A242" t="s">
        <v>45</v>
      </c>
      <c r="B242" t="s">
        <v>867</v>
      </c>
      <c r="C242" t="s">
        <v>909</v>
      </c>
      <c r="D242" t="s">
        <v>653</v>
      </c>
    </row>
    <row r="243" spans="1:4" ht="12.75">
      <c r="A243" t="s">
        <v>101</v>
      </c>
      <c r="B243" t="s">
        <v>867</v>
      </c>
      <c r="C243" t="s">
        <v>910</v>
      </c>
      <c r="D243" t="s">
        <v>653</v>
      </c>
    </row>
    <row r="244" spans="1:4" ht="12.75">
      <c r="A244" t="s">
        <v>102</v>
      </c>
      <c r="B244" t="s">
        <v>867</v>
      </c>
      <c r="C244" t="s">
        <v>911</v>
      </c>
      <c r="D244" t="s">
        <v>653</v>
      </c>
    </row>
    <row r="245" spans="1:4" ht="12.75">
      <c r="A245" t="s">
        <v>130</v>
      </c>
      <c r="B245" t="s">
        <v>867</v>
      </c>
      <c r="C245" t="s">
        <v>912</v>
      </c>
      <c r="D245" t="s">
        <v>653</v>
      </c>
    </row>
    <row r="246" spans="1:4" ht="12.75">
      <c r="A246" t="s">
        <v>174</v>
      </c>
      <c r="B246" t="s">
        <v>867</v>
      </c>
      <c r="C246" t="s">
        <v>913</v>
      </c>
      <c r="D246" t="s">
        <v>653</v>
      </c>
    </row>
    <row r="247" spans="1:4" ht="12.75">
      <c r="A247" t="s">
        <v>32</v>
      </c>
      <c r="B247" t="s">
        <v>867</v>
      </c>
      <c r="C247" t="s">
        <v>914</v>
      </c>
      <c r="D247" t="s">
        <v>665</v>
      </c>
    </row>
    <row r="248" spans="1:4" ht="12.75">
      <c r="A248" t="s">
        <v>131</v>
      </c>
      <c r="B248" t="s">
        <v>867</v>
      </c>
      <c r="C248" t="s">
        <v>915</v>
      </c>
      <c r="D248" t="s">
        <v>665</v>
      </c>
    </row>
    <row r="249" spans="1:4" ht="12.75">
      <c r="A249" t="s">
        <v>141</v>
      </c>
      <c r="B249" t="s">
        <v>867</v>
      </c>
      <c r="C249" t="s">
        <v>916</v>
      </c>
      <c r="D249" t="s">
        <v>665</v>
      </c>
    </row>
    <row r="250" spans="1:4" ht="12.75">
      <c r="A250" t="s">
        <v>171</v>
      </c>
      <c r="B250" t="s">
        <v>867</v>
      </c>
      <c r="C250" t="s">
        <v>917</v>
      </c>
      <c r="D250" t="s">
        <v>665</v>
      </c>
    </row>
    <row r="251" spans="1:4" ht="12.75">
      <c r="A251" t="s">
        <v>180</v>
      </c>
      <c r="B251" t="s">
        <v>867</v>
      </c>
      <c r="C251" t="s">
        <v>277</v>
      </c>
      <c r="D251" t="s">
        <v>665</v>
      </c>
    </row>
    <row r="252" spans="1:4" ht="12.75">
      <c r="A252" t="s">
        <v>211</v>
      </c>
      <c r="B252" t="s">
        <v>867</v>
      </c>
      <c r="C252" t="s">
        <v>918</v>
      </c>
      <c r="D252" t="s">
        <v>665</v>
      </c>
    </row>
    <row r="253" spans="1:4" ht="12.75">
      <c r="A253" t="s">
        <v>49</v>
      </c>
      <c r="B253" t="s">
        <v>867</v>
      </c>
      <c r="C253" t="s">
        <v>919</v>
      </c>
      <c r="D253" t="s">
        <v>702</v>
      </c>
    </row>
    <row r="254" spans="1:4" ht="12.75">
      <c r="A254" t="s">
        <v>60</v>
      </c>
      <c r="B254" t="s">
        <v>867</v>
      </c>
      <c r="C254" t="s">
        <v>920</v>
      </c>
      <c r="D254" t="s">
        <v>702</v>
      </c>
    </row>
    <row r="255" spans="1:4" ht="12.75">
      <c r="A255" t="s">
        <v>99</v>
      </c>
      <c r="B255" t="s">
        <v>867</v>
      </c>
      <c r="C255" t="s">
        <v>921</v>
      </c>
      <c r="D255" t="s">
        <v>702</v>
      </c>
    </row>
    <row r="256" spans="1:4" ht="12.75">
      <c r="A256" t="s">
        <v>232</v>
      </c>
      <c r="B256" t="s">
        <v>867</v>
      </c>
      <c r="C256" t="s">
        <v>922</v>
      </c>
      <c r="D256" t="s">
        <v>718</v>
      </c>
    </row>
    <row r="257" spans="1:4" ht="12.75">
      <c r="A257" t="s">
        <v>233</v>
      </c>
      <c r="B257" t="s">
        <v>867</v>
      </c>
      <c r="C257" t="s">
        <v>923</v>
      </c>
      <c r="D257" t="s">
        <v>718</v>
      </c>
    </row>
    <row r="258" spans="1:4" ht="12.75">
      <c r="A258" t="s">
        <v>234</v>
      </c>
      <c r="B258" t="s">
        <v>867</v>
      </c>
      <c r="C258" t="s">
        <v>924</v>
      </c>
      <c r="D258" t="s">
        <v>718</v>
      </c>
    </row>
    <row r="259" spans="1:4" ht="12.75">
      <c r="A259" t="s">
        <v>294</v>
      </c>
      <c r="B259" t="s">
        <v>867</v>
      </c>
      <c r="C259" t="s">
        <v>925</v>
      </c>
      <c r="D259" t="s">
        <v>718</v>
      </c>
    </row>
    <row r="260" spans="1:4" ht="12.75">
      <c r="A260" t="s">
        <v>295</v>
      </c>
      <c r="B260" t="s">
        <v>867</v>
      </c>
      <c r="C260" t="s">
        <v>926</v>
      </c>
      <c r="D260" t="s">
        <v>718</v>
      </c>
    </row>
    <row r="261" spans="1:4" ht="12.75">
      <c r="A261" t="s">
        <v>304</v>
      </c>
      <c r="B261" t="s">
        <v>867</v>
      </c>
      <c r="C261" t="s">
        <v>923</v>
      </c>
      <c r="D261" t="s">
        <v>718</v>
      </c>
    </row>
    <row r="262" spans="1:4" ht="12.75">
      <c r="A262" t="s">
        <v>47</v>
      </c>
      <c r="B262" t="s">
        <v>867</v>
      </c>
      <c r="C262" t="s">
        <v>927</v>
      </c>
      <c r="D262" t="s">
        <v>718</v>
      </c>
    </row>
    <row r="263" spans="1:4" ht="12.75">
      <c r="A263" t="s">
        <v>163</v>
      </c>
      <c r="B263" t="s">
        <v>867</v>
      </c>
      <c r="C263" t="s">
        <v>928</v>
      </c>
      <c r="D263" t="s">
        <v>718</v>
      </c>
    </row>
    <row r="264" spans="1:4" ht="12.75">
      <c r="A264" t="s">
        <v>217</v>
      </c>
      <c r="B264" t="s">
        <v>867</v>
      </c>
      <c r="C264" t="s">
        <v>929</v>
      </c>
      <c r="D264" t="s">
        <v>718</v>
      </c>
    </row>
    <row r="265" spans="1:4" ht="12.75">
      <c r="A265" t="s">
        <v>571</v>
      </c>
      <c r="B265" t="s">
        <v>867</v>
      </c>
      <c r="C265" t="s">
        <v>570</v>
      </c>
      <c r="D265" t="s">
        <v>721</v>
      </c>
    </row>
    <row r="266" spans="1:4" ht="12.75">
      <c r="A266" t="s">
        <v>82</v>
      </c>
      <c r="B266" t="s">
        <v>867</v>
      </c>
      <c r="C266" t="s">
        <v>930</v>
      </c>
      <c r="D266" t="s">
        <v>721</v>
      </c>
    </row>
    <row r="267" spans="1:4" ht="12.75">
      <c r="A267" t="s">
        <v>142</v>
      </c>
      <c r="B267" t="s">
        <v>867</v>
      </c>
      <c r="C267" t="s">
        <v>931</v>
      </c>
      <c r="D267" t="s">
        <v>721</v>
      </c>
    </row>
    <row r="268" spans="1:4" ht="12.75">
      <c r="A268" t="s">
        <v>164</v>
      </c>
      <c r="B268" t="s">
        <v>867</v>
      </c>
      <c r="C268" t="s">
        <v>281</v>
      </c>
      <c r="D268" t="s">
        <v>721</v>
      </c>
    </row>
    <row r="269" spans="1:4" ht="12.75">
      <c r="A269" t="s">
        <v>189</v>
      </c>
      <c r="B269" t="s">
        <v>867</v>
      </c>
      <c r="C269" t="s">
        <v>932</v>
      </c>
      <c r="D269" t="s">
        <v>721</v>
      </c>
    </row>
    <row r="270" spans="1:4" ht="12.75">
      <c r="A270" t="s">
        <v>192</v>
      </c>
      <c r="B270" t="s">
        <v>867</v>
      </c>
      <c r="C270" t="s">
        <v>273</v>
      </c>
      <c r="D270" t="s">
        <v>721</v>
      </c>
    </row>
    <row r="271" spans="1:4" ht="12.75">
      <c r="A271" t="s">
        <v>209</v>
      </c>
      <c r="B271" t="s">
        <v>867</v>
      </c>
      <c r="C271" t="s">
        <v>282</v>
      </c>
      <c r="D271" t="s">
        <v>721</v>
      </c>
    </row>
    <row r="272" spans="1:4" ht="12.75">
      <c r="A272" t="s">
        <v>563</v>
      </c>
      <c r="B272" t="s">
        <v>867</v>
      </c>
      <c r="C272" t="s">
        <v>532</v>
      </c>
      <c r="D272" t="s">
        <v>721</v>
      </c>
    </row>
    <row r="273" spans="1:4" ht="12.75">
      <c r="A273" t="s">
        <v>555</v>
      </c>
      <c r="B273" t="s">
        <v>867</v>
      </c>
      <c r="C273" t="s">
        <v>556</v>
      </c>
      <c r="D273" t="s">
        <v>721</v>
      </c>
    </row>
    <row r="274" spans="1:4" ht="12.75">
      <c r="A274" t="s">
        <v>558</v>
      </c>
      <c r="B274" t="s">
        <v>867</v>
      </c>
      <c r="C274" t="s">
        <v>557</v>
      </c>
      <c r="D274" t="s">
        <v>721</v>
      </c>
    </row>
    <row r="275" spans="1:4" ht="12.75">
      <c r="A275" t="s">
        <v>575</v>
      </c>
      <c r="B275" t="s">
        <v>801</v>
      </c>
      <c r="C275" t="s">
        <v>576</v>
      </c>
      <c r="D275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7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12" customWidth="1"/>
    <col min="13" max="18" width="17.00390625" style="12" customWidth="1"/>
    <col min="19" max="20" width="16.28125" style="12" customWidth="1"/>
    <col min="21" max="21" width="19.7109375" style="12" customWidth="1"/>
    <col min="22" max="22" width="23.57421875" style="12" customWidth="1"/>
    <col min="23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77" t="s">
        <v>539</v>
      </c>
      <c r="D2" s="77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77"/>
      <c r="D3" s="77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540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970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577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971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 t="s">
        <v>933</v>
      </c>
      <c r="D10" s="20"/>
      <c r="E10" s="20"/>
      <c r="F10" s="19"/>
      <c r="H10" s="29"/>
      <c r="I10" s="29"/>
      <c r="J10" s="29"/>
      <c r="K10" s="29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13" s="3" customFormat="1" ht="12.75" customHeight="1">
      <c r="B12" s="5" t="s">
        <v>11</v>
      </c>
      <c r="C12" s="19" t="s">
        <v>578</v>
      </c>
      <c r="D12" s="19"/>
      <c r="E12" s="19"/>
      <c r="F12" s="19"/>
      <c r="H12" s="29"/>
      <c r="I12" s="29"/>
      <c r="J12" s="29"/>
      <c r="K12" s="2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0" s="3" customFormat="1" ht="15">
      <c r="B14" s="15" t="s">
        <v>541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1" s="3" customFormat="1" ht="30" customHeight="1">
      <c r="B15" s="15"/>
      <c r="C15" s="21"/>
      <c r="D15" s="21"/>
      <c r="E15" s="79" t="s">
        <v>14</v>
      </c>
      <c r="F15" s="80"/>
      <c r="G15" s="80"/>
      <c r="H15" s="81"/>
      <c r="I15" s="82" t="s">
        <v>550</v>
      </c>
      <c r="J15" s="83"/>
      <c r="K15" s="83"/>
      <c r="L15" s="84"/>
      <c r="M15" s="82" t="s">
        <v>551</v>
      </c>
      <c r="N15" s="83"/>
      <c r="O15" s="83"/>
      <c r="P15" s="84"/>
      <c r="Q15" s="82" t="s">
        <v>542</v>
      </c>
      <c r="R15" s="84"/>
      <c r="S15" s="82" t="s">
        <v>543</v>
      </c>
      <c r="T15" s="83"/>
      <c r="U15" s="84"/>
    </row>
    <row r="16" spans="2:29" s="27" customFormat="1" ht="65.25" customHeight="1">
      <c r="B16" s="25" t="s">
        <v>4</v>
      </c>
      <c r="C16" s="25" t="s">
        <v>251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549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14</v>
      </c>
      <c r="R16" s="26" t="s">
        <v>544</v>
      </c>
      <c r="S16" s="47" t="s">
        <v>545</v>
      </c>
      <c r="T16" s="47" t="s">
        <v>546</v>
      </c>
      <c r="U16" s="47" t="s">
        <v>547</v>
      </c>
      <c r="V16" s="52"/>
      <c r="W16" s="52"/>
      <c r="X16" s="52"/>
      <c r="Y16" s="52"/>
      <c r="Z16" s="52"/>
      <c r="AA16" s="52"/>
      <c r="AB16" s="52"/>
      <c r="AC16" s="52"/>
    </row>
    <row r="17" spans="1:29" s="3" customFormat="1" ht="12.75">
      <c r="A17" s="12"/>
      <c r="B17" s="1" t="s">
        <v>9</v>
      </c>
      <c r="C17" s="1" t="s">
        <v>9</v>
      </c>
      <c r="D17" s="48" t="s">
        <v>537</v>
      </c>
      <c r="E17" s="2">
        <v>1373061</v>
      </c>
      <c r="F17" s="2">
        <v>50490</v>
      </c>
      <c r="G17" s="2">
        <v>744000.0000000001</v>
      </c>
      <c r="H17" s="2">
        <v>2167550.9999999995</v>
      </c>
      <c r="I17" s="2">
        <v>1091504</v>
      </c>
      <c r="J17" s="2">
        <v>49703</v>
      </c>
      <c r="K17" s="2">
        <v>736094</v>
      </c>
      <c r="L17" s="2">
        <v>1877300.9999999998</v>
      </c>
      <c r="M17" s="2">
        <v>281557</v>
      </c>
      <c r="N17" s="2">
        <v>787</v>
      </c>
      <c r="O17" s="2">
        <v>7905.999999999998</v>
      </c>
      <c r="P17" s="2">
        <v>290249.99999999994</v>
      </c>
      <c r="Q17" s="49" t="s">
        <v>9</v>
      </c>
      <c r="R17" s="49" t="s">
        <v>9</v>
      </c>
      <c r="S17" s="34">
        <v>0.7949421038103915</v>
      </c>
      <c r="T17" s="34">
        <v>0.8660931161481321</v>
      </c>
      <c r="U17" s="58">
        <v>0.8660931161481322</v>
      </c>
      <c r="V17" s="12"/>
      <c r="W17" s="12"/>
      <c r="X17" s="12"/>
      <c r="Y17" s="12"/>
      <c r="Z17" s="12"/>
      <c r="AA17" s="12"/>
      <c r="AB17" s="12"/>
      <c r="AC17" s="12"/>
    </row>
    <row r="18" spans="2:29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60"/>
      <c r="T18" s="60"/>
      <c r="U18" s="60"/>
      <c r="V18" s="12"/>
      <c r="W18" s="12"/>
      <c r="X18" s="12"/>
      <c r="Y18" s="12"/>
      <c r="Z18" s="12"/>
      <c r="AA18" s="12"/>
      <c r="AB18" s="12"/>
      <c r="AC18" s="12"/>
    </row>
    <row r="19" spans="2:29" s="3" customFormat="1" ht="12.75">
      <c r="B19" s="32" t="s">
        <v>90</v>
      </c>
      <c r="C19" s="32" t="s">
        <v>965</v>
      </c>
      <c r="D19" s="56" t="s">
        <v>316</v>
      </c>
      <c r="E19" s="33">
        <v>15994</v>
      </c>
      <c r="F19" s="33">
        <v>846</v>
      </c>
      <c r="G19" s="33">
        <v>17022.96</v>
      </c>
      <c r="H19" s="33">
        <v>33862.96</v>
      </c>
      <c r="I19" s="33">
        <v>11376</v>
      </c>
      <c r="J19" s="33">
        <v>825</v>
      </c>
      <c r="K19" s="33">
        <v>16592.079999999998</v>
      </c>
      <c r="L19" s="33">
        <v>28793.079999999998</v>
      </c>
      <c r="M19" s="33">
        <v>4618</v>
      </c>
      <c r="N19" s="33">
        <v>21</v>
      </c>
      <c r="O19" s="33">
        <v>430.88</v>
      </c>
      <c r="P19" s="33">
        <v>5069.88</v>
      </c>
      <c r="Q19" s="36">
        <v>6733.959999999999</v>
      </c>
      <c r="R19" s="33">
        <v>340.8800000000001</v>
      </c>
      <c r="S19" s="61">
        <v>0.7112667250218833</v>
      </c>
      <c r="T19" s="61">
        <v>0.825684691658373</v>
      </c>
      <c r="U19" s="61">
        <v>0.8502824324867052</v>
      </c>
      <c r="V19" s="40"/>
      <c r="W19" s="40"/>
      <c r="X19" s="40"/>
      <c r="Y19" s="40"/>
      <c r="Z19" s="40"/>
      <c r="AA19" s="12"/>
      <c r="AB19" s="12"/>
      <c r="AC19" s="12"/>
    </row>
    <row r="20" spans="2:29" s="3" customFormat="1" ht="12.75">
      <c r="B20" s="35" t="s">
        <v>46</v>
      </c>
      <c r="C20" s="57" t="s">
        <v>965</v>
      </c>
      <c r="D20" s="57" t="s">
        <v>318</v>
      </c>
      <c r="E20" s="36">
        <v>27950</v>
      </c>
      <c r="F20" s="36">
        <v>952</v>
      </c>
      <c r="G20" s="36">
        <v>16128</v>
      </c>
      <c r="H20" s="36">
        <v>45030</v>
      </c>
      <c r="I20" s="36">
        <v>20688</v>
      </c>
      <c r="J20" s="36">
        <v>914</v>
      </c>
      <c r="K20" s="36">
        <v>15974</v>
      </c>
      <c r="L20" s="36">
        <v>37576</v>
      </c>
      <c r="M20" s="36">
        <v>7262</v>
      </c>
      <c r="N20" s="36">
        <v>38</v>
      </c>
      <c r="O20" s="36">
        <v>154</v>
      </c>
      <c r="P20" s="36">
        <v>7454</v>
      </c>
      <c r="Q20" s="36">
        <v>0</v>
      </c>
      <c r="R20" s="36">
        <v>0</v>
      </c>
      <c r="S20" s="62">
        <v>0.7401788908765653</v>
      </c>
      <c r="T20" s="62">
        <v>0.8344659116144792</v>
      </c>
      <c r="U20" s="62">
        <v>0.8344659116144792</v>
      </c>
      <c r="V20" s="40"/>
      <c r="W20" s="40"/>
      <c r="X20" s="40"/>
      <c r="Y20" s="40"/>
      <c r="Z20" s="40"/>
      <c r="AA20" s="12"/>
      <c r="AB20" s="12"/>
      <c r="AC20" s="12"/>
    </row>
    <row r="21" spans="2:29" s="3" customFormat="1" ht="12.75">
      <c r="B21" s="35" t="s">
        <v>146</v>
      </c>
      <c r="C21" s="57" t="s">
        <v>965</v>
      </c>
      <c r="D21" s="57" t="s">
        <v>320</v>
      </c>
      <c r="E21" s="36">
        <v>19746</v>
      </c>
      <c r="F21" s="36">
        <v>0</v>
      </c>
      <c r="G21" s="36">
        <v>13130</v>
      </c>
      <c r="H21" s="36">
        <v>32876</v>
      </c>
      <c r="I21" s="36">
        <v>18630</v>
      </c>
      <c r="J21" s="36">
        <v>0</v>
      </c>
      <c r="K21" s="36">
        <v>13024</v>
      </c>
      <c r="L21" s="36">
        <v>31654</v>
      </c>
      <c r="M21" s="36">
        <v>1116</v>
      </c>
      <c r="N21" s="36">
        <v>0</v>
      </c>
      <c r="O21" s="36">
        <v>106</v>
      </c>
      <c r="P21" s="36">
        <v>1222</v>
      </c>
      <c r="Q21" s="36">
        <v>3326</v>
      </c>
      <c r="R21" s="36">
        <v>0</v>
      </c>
      <c r="S21" s="62">
        <v>0.9434822242479489</v>
      </c>
      <c r="T21" s="62">
        <v>0.9586463620981387</v>
      </c>
      <c r="U21" s="62">
        <v>0.9628300279839397</v>
      </c>
      <c r="V21" s="40"/>
      <c r="W21" s="40"/>
      <c r="X21" s="40"/>
      <c r="Y21" s="40"/>
      <c r="Z21" s="40"/>
      <c r="AA21" s="12"/>
      <c r="AB21" s="12"/>
      <c r="AC21" s="12"/>
    </row>
    <row r="22" spans="2:29" s="3" customFormat="1" ht="12.75">
      <c r="B22" s="35" t="s">
        <v>106</v>
      </c>
      <c r="C22" s="57" t="s">
        <v>965</v>
      </c>
      <c r="D22" s="57" t="s">
        <v>315</v>
      </c>
      <c r="E22" s="36">
        <v>7456</v>
      </c>
      <c r="F22" s="36">
        <v>0</v>
      </c>
      <c r="G22" s="36">
        <v>13754.25</v>
      </c>
      <c r="H22" s="36">
        <v>21210.25</v>
      </c>
      <c r="I22" s="36">
        <v>4484</v>
      </c>
      <c r="J22" s="36">
        <v>0</v>
      </c>
      <c r="K22" s="36">
        <v>13552</v>
      </c>
      <c r="L22" s="36">
        <v>18036</v>
      </c>
      <c r="M22" s="36">
        <v>2972</v>
      </c>
      <c r="N22" s="36">
        <v>0</v>
      </c>
      <c r="O22" s="36">
        <v>202.25</v>
      </c>
      <c r="P22" s="36">
        <v>3174.25</v>
      </c>
      <c r="Q22" s="36">
        <v>1198.25</v>
      </c>
      <c r="R22" s="36">
        <v>1.25</v>
      </c>
      <c r="S22" s="62">
        <v>0.6013948497854077</v>
      </c>
      <c r="T22" s="62">
        <v>0.8414451329202478</v>
      </c>
      <c r="U22" s="62">
        <v>0.8503435838804352</v>
      </c>
      <c r="V22" s="40"/>
      <c r="W22" s="40"/>
      <c r="X22" s="40"/>
      <c r="Y22" s="40"/>
      <c r="Z22" s="40"/>
      <c r="AA22" s="12"/>
      <c r="AB22" s="12"/>
      <c r="AC22" s="12"/>
    </row>
    <row r="23" spans="2:29" s="3" customFormat="1" ht="12.75">
      <c r="B23" s="35" t="s">
        <v>170</v>
      </c>
      <c r="C23" s="57" t="s">
        <v>965</v>
      </c>
      <c r="D23" s="57" t="s">
        <v>324</v>
      </c>
      <c r="E23" s="36">
        <v>13280</v>
      </c>
      <c r="F23" s="36">
        <v>454</v>
      </c>
      <c r="G23" s="36">
        <v>2263</v>
      </c>
      <c r="H23" s="36">
        <v>15997</v>
      </c>
      <c r="I23" s="36">
        <v>11274</v>
      </c>
      <c r="J23" s="36">
        <v>454</v>
      </c>
      <c r="K23" s="36">
        <v>2263</v>
      </c>
      <c r="L23" s="36">
        <v>13991</v>
      </c>
      <c r="M23" s="36">
        <v>2006</v>
      </c>
      <c r="N23" s="36">
        <v>0</v>
      </c>
      <c r="O23" s="36">
        <v>0</v>
      </c>
      <c r="P23" s="36">
        <v>2006</v>
      </c>
      <c r="Q23" s="36">
        <v>0</v>
      </c>
      <c r="R23" s="36">
        <v>0</v>
      </c>
      <c r="S23" s="62">
        <v>0.8489457831325301</v>
      </c>
      <c r="T23" s="62">
        <v>0.8746014877789585</v>
      </c>
      <c r="U23" s="62">
        <v>0.8746014877789585</v>
      </c>
      <c r="V23" s="40"/>
      <c r="W23" s="40"/>
      <c r="X23" s="40"/>
      <c r="Y23" s="40"/>
      <c r="Z23" s="40"/>
      <c r="AA23" s="12"/>
      <c r="AB23" s="12"/>
      <c r="AC23" s="12"/>
    </row>
    <row r="24" spans="2:29" s="3" customFormat="1" ht="12.75">
      <c r="B24" s="35" t="s">
        <v>104</v>
      </c>
      <c r="C24" s="57" t="s">
        <v>965</v>
      </c>
      <c r="D24" s="57" t="s">
        <v>326</v>
      </c>
      <c r="E24" s="36">
        <v>14828</v>
      </c>
      <c r="F24" s="36">
        <v>878</v>
      </c>
      <c r="G24" s="36">
        <v>3311</v>
      </c>
      <c r="H24" s="36">
        <v>19017</v>
      </c>
      <c r="I24" s="36">
        <v>12051</v>
      </c>
      <c r="J24" s="36">
        <v>878</v>
      </c>
      <c r="K24" s="36">
        <v>3308</v>
      </c>
      <c r="L24" s="36">
        <v>16237</v>
      </c>
      <c r="M24" s="36">
        <v>2777</v>
      </c>
      <c r="N24" s="36">
        <v>0</v>
      </c>
      <c r="O24" s="36">
        <v>3</v>
      </c>
      <c r="P24" s="36">
        <v>2780</v>
      </c>
      <c r="Q24" s="36">
        <v>0</v>
      </c>
      <c r="R24" s="36">
        <v>0</v>
      </c>
      <c r="S24" s="62">
        <v>0.8127191799298624</v>
      </c>
      <c r="T24" s="62">
        <v>0.8538150076247568</v>
      </c>
      <c r="U24" s="62">
        <v>0.8538150076247568</v>
      </c>
      <c r="V24" s="40"/>
      <c r="W24" s="40"/>
      <c r="X24" s="40"/>
      <c r="Y24" s="40"/>
      <c r="Z24" s="40"/>
      <c r="AA24" s="12"/>
      <c r="AB24" s="12"/>
      <c r="AC24" s="12"/>
    </row>
    <row r="25" spans="2:29" s="3" customFormat="1" ht="12.75">
      <c r="B25" s="35" t="s">
        <v>149</v>
      </c>
      <c r="C25" s="57" t="s">
        <v>965</v>
      </c>
      <c r="D25" s="57" t="s">
        <v>329</v>
      </c>
      <c r="E25" s="36">
        <v>10967</v>
      </c>
      <c r="F25" s="36">
        <v>0</v>
      </c>
      <c r="G25" s="36">
        <v>0</v>
      </c>
      <c r="H25" s="36">
        <v>10967</v>
      </c>
      <c r="I25" s="36">
        <v>10326</v>
      </c>
      <c r="J25" s="36">
        <v>0</v>
      </c>
      <c r="K25" s="36">
        <v>0</v>
      </c>
      <c r="L25" s="36">
        <v>10326</v>
      </c>
      <c r="M25" s="36">
        <v>641</v>
      </c>
      <c r="N25" s="36">
        <v>0</v>
      </c>
      <c r="O25" s="36">
        <v>0</v>
      </c>
      <c r="P25" s="36">
        <v>641</v>
      </c>
      <c r="Q25" s="36">
        <v>0</v>
      </c>
      <c r="R25" s="36">
        <v>0</v>
      </c>
      <c r="S25" s="62">
        <v>0.9415519285128111</v>
      </c>
      <c r="T25" s="62">
        <v>0.9415519285128111</v>
      </c>
      <c r="U25" s="62">
        <v>0.9415519285128111</v>
      </c>
      <c r="V25" s="40"/>
      <c r="W25" s="40"/>
      <c r="X25" s="40"/>
      <c r="Y25" s="40"/>
      <c r="Z25" s="40"/>
      <c r="AA25" s="12"/>
      <c r="AB25" s="12"/>
      <c r="AC25" s="12"/>
    </row>
    <row r="26" spans="2:29" s="3" customFormat="1" ht="12.75">
      <c r="B26" s="35" t="s">
        <v>208</v>
      </c>
      <c r="C26" s="57" t="s">
        <v>965</v>
      </c>
      <c r="D26" s="57" t="s">
        <v>322</v>
      </c>
      <c r="E26" s="36">
        <v>10480</v>
      </c>
      <c r="F26" s="36">
        <v>4429</v>
      </c>
      <c r="G26" s="36">
        <v>20087.92</v>
      </c>
      <c r="H26" s="36">
        <v>34996.92</v>
      </c>
      <c r="I26" s="36">
        <v>7816</v>
      </c>
      <c r="J26" s="36">
        <v>4389</v>
      </c>
      <c r="K26" s="36">
        <v>19705.64</v>
      </c>
      <c r="L26" s="36">
        <v>31910.64</v>
      </c>
      <c r="M26" s="36">
        <v>2664</v>
      </c>
      <c r="N26" s="36">
        <v>40</v>
      </c>
      <c r="O26" s="36">
        <v>382.28</v>
      </c>
      <c r="P26" s="36">
        <v>3086.28</v>
      </c>
      <c r="Q26" s="36">
        <v>9981.919999999998</v>
      </c>
      <c r="R26" s="36">
        <v>176.2800000000002</v>
      </c>
      <c r="S26" s="62">
        <v>0.7458015267175573</v>
      </c>
      <c r="T26" s="62">
        <v>0.8836697981211273</v>
      </c>
      <c r="U26" s="62">
        <v>0.9118128109559356</v>
      </c>
      <c r="V26" s="40"/>
      <c r="W26" s="40"/>
      <c r="X26" s="40"/>
      <c r="Y26" s="40"/>
      <c r="Z26" s="40"/>
      <c r="AA26" s="12"/>
      <c r="AB26" s="12"/>
      <c r="AC26" s="12"/>
    </row>
    <row r="27" spans="2:29" s="3" customFormat="1" ht="12.75">
      <c r="B27" s="35" t="s">
        <v>114</v>
      </c>
      <c r="C27" s="57" t="s">
        <v>965</v>
      </c>
      <c r="D27" s="57" t="s">
        <v>319</v>
      </c>
      <c r="E27" s="36">
        <v>17193</v>
      </c>
      <c r="F27" s="36">
        <v>0</v>
      </c>
      <c r="G27" s="36">
        <v>20307.34</v>
      </c>
      <c r="H27" s="36">
        <v>37500.34</v>
      </c>
      <c r="I27" s="36">
        <v>11285</v>
      </c>
      <c r="J27" s="36">
        <v>0</v>
      </c>
      <c r="K27" s="36">
        <v>19286.44</v>
      </c>
      <c r="L27" s="36">
        <v>30571.439999999995</v>
      </c>
      <c r="M27" s="36">
        <v>5908</v>
      </c>
      <c r="N27" s="36">
        <v>0</v>
      </c>
      <c r="O27" s="36">
        <v>1020.9</v>
      </c>
      <c r="P27" s="36">
        <v>6928.9</v>
      </c>
      <c r="Q27" s="36">
        <v>11854.339999999997</v>
      </c>
      <c r="R27" s="36">
        <v>187.89999999999964</v>
      </c>
      <c r="S27" s="62">
        <v>0.6563717792124701</v>
      </c>
      <c r="T27" s="62">
        <v>0.7371519925134524</v>
      </c>
      <c r="U27" s="62">
        <v>0.8152310085721889</v>
      </c>
      <c r="V27" s="40"/>
      <c r="W27" s="40"/>
      <c r="X27" s="40"/>
      <c r="Y27" s="40"/>
      <c r="Z27" s="40"/>
      <c r="AA27" s="12"/>
      <c r="AB27" s="12"/>
      <c r="AC27" s="12"/>
    </row>
    <row r="28" spans="2:29" s="3" customFormat="1" ht="12.75">
      <c r="B28" s="35" t="s">
        <v>59</v>
      </c>
      <c r="C28" s="57" t="s">
        <v>965</v>
      </c>
      <c r="D28" s="57" t="s">
        <v>332</v>
      </c>
      <c r="E28" s="36">
        <v>10266</v>
      </c>
      <c r="F28" s="36">
        <v>1147</v>
      </c>
      <c r="G28" s="36">
        <v>4414</v>
      </c>
      <c r="H28" s="36">
        <v>15827</v>
      </c>
      <c r="I28" s="36">
        <v>8899</v>
      </c>
      <c r="J28" s="36">
        <v>1146</v>
      </c>
      <c r="K28" s="36">
        <v>4414</v>
      </c>
      <c r="L28" s="36">
        <v>14459</v>
      </c>
      <c r="M28" s="36">
        <v>1367</v>
      </c>
      <c r="N28" s="36">
        <v>1</v>
      </c>
      <c r="O28" s="36">
        <v>0</v>
      </c>
      <c r="P28" s="36">
        <v>1368</v>
      </c>
      <c r="Q28" s="36">
        <v>4414</v>
      </c>
      <c r="R28" s="36">
        <v>0</v>
      </c>
      <c r="S28" s="62">
        <v>0.8668420027274498</v>
      </c>
      <c r="T28" s="62">
        <v>0.8801366862349952</v>
      </c>
      <c r="U28" s="62">
        <v>0.9135654261704682</v>
      </c>
      <c r="V28" s="40"/>
      <c r="W28" s="40"/>
      <c r="X28" s="40"/>
      <c r="Y28" s="40"/>
      <c r="Z28" s="40"/>
      <c r="AA28" s="12"/>
      <c r="AB28" s="12"/>
      <c r="AC28" s="12"/>
    </row>
    <row r="29" spans="2:29" s="3" customFormat="1" ht="12.75">
      <c r="B29" s="35" t="s">
        <v>105</v>
      </c>
      <c r="C29" s="57" t="s">
        <v>965</v>
      </c>
      <c r="D29" s="57" t="s">
        <v>317</v>
      </c>
      <c r="E29" s="36">
        <v>14307</v>
      </c>
      <c r="F29" s="36">
        <v>0</v>
      </c>
      <c r="G29" s="36">
        <v>14735.41</v>
      </c>
      <c r="H29" s="36">
        <v>29042.41</v>
      </c>
      <c r="I29" s="36">
        <v>10674</v>
      </c>
      <c r="J29" s="36">
        <v>0</v>
      </c>
      <c r="K29" s="36">
        <v>14242.56</v>
      </c>
      <c r="L29" s="36">
        <v>24916.559999999998</v>
      </c>
      <c r="M29" s="36">
        <v>3633</v>
      </c>
      <c r="N29" s="36">
        <v>0</v>
      </c>
      <c r="O29" s="36">
        <v>492.85</v>
      </c>
      <c r="P29" s="36">
        <v>4125.85</v>
      </c>
      <c r="Q29" s="36">
        <v>1773.4099999999999</v>
      </c>
      <c r="R29" s="36">
        <v>1.8500000000003638</v>
      </c>
      <c r="S29" s="62">
        <v>0.746068358146362</v>
      </c>
      <c r="T29" s="62">
        <v>0.8487659980197294</v>
      </c>
      <c r="U29" s="62">
        <v>0.8579370651402553</v>
      </c>
      <c r="V29" s="40"/>
      <c r="W29" s="40"/>
      <c r="X29" s="40"/>
      <c r="Y29" s="40"/>
      <c r="Z29" s="40"/>
      <c r="AA29" s="12"/>
      <c r="AB29" s="12"/>
      <c r="AC29" s="12"/>
    </row>
    <row r="30" spans="2:29" s="3" customFormat="1" ht="12.75">
      <c r="B30" s="35" t="s">
        <v>246</v>
      </c>
      <c r="C30" s="57" t="s">
        <v>965</v>
      </c>
      <c r="D30" s="57" t="s">
        <v>336</v>
      </c>
      <c r="E30" s="36">
        <v>12753</v>
      </c>
      <c r="F30" s="36">
        <v>0</v>
      </c>
      <c r="G30" s="36">
        <v>25206</v>
      </c>
      <c r="H30" s="36">
        <v>37959</v>
      </c>
      <c r="I30" s="36">
        <v>9575</v>
      </c>
      <c r="J30" s="36">
        <v>0</v>
      </c>
      <c r="K30" s="36">
        <v>24841</v>
      </c>
      <c r="L30" s="36">
        <v>34416</v>
      </c>
      <c r="M30" s="36">
        <v>3178</v>
      </c>
      <c r="N30" s="36">
        <v>0</v>
      </c>
      <c r="O30" s="36">
        <v>365</v>
      </c>
      <c r="P30" s="36">
        <v>3543</v>
      </c>
      <c r="Q30" s="36">
        <v>6097</v>
      </c>
      <c r="R30" s="36">
        <v>0</v>
      </c>
      <c r="S30" s="62">
        <v>0.7508037324551086</v>
      </c>
      <c r="T30" s="62">
        <v>0.8888017073630029</v>
      </c>
      <c r="U30" s="62">
        <v>0.9066624515925077</v>
      </c>
      <c r="V30" s="40"/>
      <c r="W30" s="40"/>
      <c r="X30" s="40"/>
      <c r="Y30" s="40"/>
      <c r="Z30" s="40"/>
      <c r="AA30" s="12"/>
      <c r="AB30" s="12"/>
      <c r="AC30" s="12"/>
    </row>
    <row r="31" spans="2:29" s="3" customFormat="1" ht="12.75">
      <c r="B31" s="35" t="s">
        <v>140</v>
      </c>
      <c r="C31" s="57" t="s">
        <v>965</v>
      </c>
      <c r="D31" s="57" t="s">
        <v>533</v>
      </c>
      <c r="E31" s="36">
        <v>0</v>
      </c>
      <c r="F31" s="36">
        <v>8533</v>
      </c>
      <c r="G31" s="36">
        <v>0</v>
      </c>
      <c r="H31" s="36">
        <v>8533</v>
      </c>
      <c r="I31" s="36">
        <v>0</v>
      </c>
      <c r="J31" s="36">
        <v>8356</v>
      </c>
      <c r="K31" s="36">
        <v>0</v>
      </c>
      <c r="L31" s="36">
        <v>8356</v>
      </c>
      <c r="M31" s="36">
        <v>0</v>
      </c>
      <c r="N31" s="36">
        <v>177</v>
      </c>
      <c r="O31" s="36">
        <v>0</v>
      </c>
      <c r="P31" s="36">
        <v>177</v>
      </c>
      <c r="Q31" s="36">
        <v>0</v>
      </c>
      <c r="R31" s="36">
        <v>0</v>
      </c>
      <c r="S31" s="62" t="s">
        <v>9</v>
      </c>
      <c r="T31" s="62">
        <v>0.9792570022266495</v>
      </c>
      <c r="U31" s="62">
        <v>0.9792570022266495</v>
      </c>
      <c r="V31" s="40"/>
      <c r="W31" s="40"/>
      <c r="X31" s="40"/>
      <c r="Y31" s="40"/>
      <c r="Z31" s="40"/>
      <c r="AA31" s="12"/>
      <c r="AB31" s="12"/>
      <c r="AC31" s="12"/>
    </row>
    <row r="32" spans="2:29" s="3" customFormat="1" ht="12.75">
      <c r="B32" s="35" t="s">
        <v>56</v>
      </c>
      <c r="C32" s="57" t="s">
        <v>965</v>
      </c>
      <c r="D32" s="57" t="s">
        <v>328</v>
      </c>
      <c r="E32" s="36">
        <v>8955</v>
      </c>
      <c r="F32" s="36">
        <v>470</v>
      </c>
      <c r="G32" s="36">
        <v>8256</v>
      </c>
      <c r="H32" s="36">
        <v>17681</v>
      </c>
      <c r="I32" s="36">
        <v>7157</v>
      </c>
      <c r="J32" s="36">
        <v>470</v>
      </c>
      <c r="K32" s="36">
        <v>8035</v>
      </c>
      <c r="L32" s="36">
        <v>15662</v>
      </c>
      <c r="M32" s="36">
        <v>1798</v>
      </c>
      <c r="N32" s="36">
        <v>0</v>
      </c>
      <c r="O32" s="36">
        <v>221</v>
      </c>
      <c r="P32" s="36">
        <v>2019</v>
      </c>
      <c r="Q32" s="36">
        <v>1345</v>
      </c>
      <c r="R32" s="36">
        <v>0</v>
      </c>
      <c r="S32" s="62">
        <v>0.7992183137911781</v>
      </c>
      <c r="T32" s="62">
        <v>0.8764079333986288</v>
      </c>
      <c r="U32" s="62">
        <v>0.8858096261523669</v>
      </c>
      <c r="V32" s="40"/>
      <c r="W32" s="40"/>
      <c r="X32" s="40"/>
      <c r="Y32" s="40"/>
      <c r="Z32" s="40"/>
      <c r="AA32" s="12"/>
      <c r="AB32" s="12"/>
      <c r="AC32" s="12"/>
    </row>
    <row r="33" spans="2:29" s="3" customFormat="1" ht="12.75">
      <c r="B33" s="35" t="s">
        <v>54</v>
      </c>
      <c r="C33" s="57" t="s">
        <v>965</v>
      </c>
      <c r="D33" s="57" t="s">
        <v>339</v>
      </c>
      <c r="E33" s="36">
        <v>21439</v>
      </c>
      <c r="F33" s="36">
        <v>0</v>
      </c>
      <c r="G33" s="36">
        <v>3728</v>
      </c>
      <c r="H33" s="36">
        <v>25167</v>
      </c>
      <c r="I33" s="36">
        <v>18051</v>
      </c>
      <c r="J33" s="36">
        <v>0</v>
      </c>
      <c r="K33" s="36">
        <v>3727</v>
      </c>
      <c r="L33" s="36">
        <v>21778</v>
      </c>
      <c r="M33" s="36">
        <v>3388</v>
      </c>
      <c r="N33" s="36">
        <v>0</v>
      </c>
      <c r="O33" s="36">
        <v>1</v>
      </c>
      <c r="P33" s="36">
        <v>3389</v>
      </c>
      <c r="Q33" s="36">
        <v>0</v>
      </c>
      <c r="R33" s="36">
        <v>0</v>
      </c>
      <c r="S33" s="62">
        <v>0.8419702411493073</v>
      </c>
      <c r="T33" s="62">
        <v>0.8653395319267294</v>
      </c>
      <c r="U33" s="62">
        <v>0.8653395319267294</v>
      </c>
      <c r="V33" s="40"/>
      <c r="W33" s="40"/>
      <c r="X33" s="40"/>
      <c r="Y33" s="40"/>
      <c r="Z33" s="40"/>
      <c r="AA33" s="12"/>
      <c r="AB33" s="12"/>
      <c r="AC33" s="12"/>
    </row>
    <row r="34" spans="2:29" s="3" customFormat="1" ht="12.75">
      <c r="B34" s="35" t="s">
        <v>107</v>
      </c>
      <c r="C34" s="57" t="s">
        <v>965</v>
      </c>
      <c r="D34" s="57" t="s">
        <v>341</v>
      </c>
      <c r="E34" s="36">
        <v>14111</v>
      </c>
      <c r="F34" s="36">
        <v>0</v>
      </c>
      <c r="G34" s="36">
        <v>1527</v>
      </c>
      <c r="H34" s="36">
        <v>15638</v>
      </c>
      <c r="I34" s="36">
        <v>11473</v>
      </c>
      <c r="J34" s="36">
        <v>0</v>
      </c>
      <c r="K34" s="36">
        <v>1523</v>
      </c>
      <c r="L34" s="36">
        <v>12996</v>
      </c>
      <c r="M34" s="36">
        <v>2638</v>
      </c>
      <c r="N34" s="36">
        <v>0</v>
      </c>
      <c r="O34" s="36">
        <v>4</v>
      </c>
      <c r="P34" s="36">
        <v>2642</v>
      </c>
      <c r="Q34" s="36">
        <v>0</v>
      </c>
      <c r="R34" s="36">
        <v>0</v>
      </c>
      <c r="S34" s="62">
        <v>0.8130536460917015</v>
      </c>
      <c r="T34" s="62">
        <v>0.8310525642665303</v>
      </c>
      <c r="U34" s="62">
        <v>0.8310525642665303</v>
      </c>
      <c r="V34" s="40"/>
      <c r="W34" s="40"/>
      <c r="X34" s="40"/>
      <c r="Y34" s="40"/>
      <c r="Z34" s="40"/>
      <c r="AA34" s="12"/>
      <c r="AB34" s="12"/>
      <c r="AC34" s="12"/>
    </row>
    <row r="35" spans="2:29" s="3" customFormat="1" ht="12.75">
      <c r="B35" s="35" t="s">
        <v>57</v>
      </c>
      <c r="C35" s="57" t="s">
        <v>965</v>
      </c>
      <c r="D35" s="57" t="s">
        <v>343</v>
      </c>
      <c r="E35" s="36">
        <v>6092</v>
      </c>
      <c r="F35" s="36">
        <v>0</v>
      </c>
      <c r="G35" s="36">
        <v>8574</v>
      </c>
      <c r="H35" s="36">
        <v>14666</v>
      </c>
      <c r="I35" s="36">
        <v>3567</v>
      </c>
      <c r="J35" s="36">
        <v>0</v>
      </c>
      <c r="K35" s="36">
        <v>8529</v>
      </c>
      <c r="L35" s="36">
        <v>12096</v>
      </c>
      <c r="M35" s="36">
        <v>2525</v>
      </c>
      <c r="N35" s="36">
        <v>0</v>
      </c>
      <c r="O35" s="36">
        <v>45</v>
      </c>
      <c r="P35" s="36">
        <v>2570</v>
      </c>
      <c r="Q35" s="36">
        <v>0</v>
      </c>
      <c r="R35" s="36">
        <v>0</v>
      </c>
      <c r="S35" s="62">
        <v>0.5855219960604071</v>
      </c>
      <c r="T35" s="62">
        <v>0.8247647620346379</v>
      </c>
      <c r="U35" s="62">
        <v>0.8247647620346379</v>
      </c>
      <c r="V35" s="40"/>
      <c r="W35" s="40"/>
      <c r="X35" s="40"/>
      <c r="Y35" s="40"/>
      <c r="Z35" s="40"/>
      <c r="AA35" s="12"/>
      <c r="AB35" s="12"/>
      <c r="AC35" s="12"/>
    </row>
    <row r="36" spans="2:29" s="3" customFormat="1" ht="12.75">
      <c r="B36" s="35" t="s">
        <v>155</v>
      </c>
      <c r="C36" s="57" t="s">
        <v>965</v>
      </c>
      <c r="D36" s="57" t="s">
        <v>325</v>
      </c>
      <c r="E36" s="36">
        <v>12678</v>
      </c>
      <c r="F36" s="36">
        <v>0</v>
      </c>
      <c r="G36" s="36">
        <v>5182.92</v>
      </c>
      <c r="H36" s="36">
        <v>17860.92</v>
      </c>
      <c r="I36" s="36">
        <v>10142</v>
      </c>
      <c r="J36" s="36">
        <v>0</v>
      </c>
      <c r="K36" s="36">
        <v>5091.39</v>
      </c>
      <c r="L36" s="36">
        <v>15233.389999999998</v>
      </c>
      <c r="M36" s="36">
        <v>2536</v>
      </c>
      <c r="N36" s="36">
        <v>0</v>
      </c>
      <c r="O36" s="36">
        <v>91.53</v>
      </c>
      <c r="P36" s="36">
        <v>2627.53</v>
      </c>
      <c r="Q36" s="36">
        <v>5182.919999999998</v>
      </c>
      <c r="R36" s="36">
        <v>91.5300000000002</v>
      </c>
      <c r="S36" s="62">
        <v>0.7999684492822212</v>
      </c>
      <c r="T36" s="62">
        <v>0.7999684492822212</v>
      </c>
      <c r="U36" s="62">
        <v>0.8528894368263225</v>
      </c>
      <c r="V36" s="40"/>
      <c r="W36" s="40"/>
      <c r="X36" s="40"/>
      <c r="Y36" s="40"/>
      <c r="Z36" s="40"/>
      <c r="AA36" s="12"/>
      <c r="AB36" s="12"/>
      <c r="AC36" s="12"/>
    </row>
    <row r="37" spans="2:29" s="3" customFormat="1" ht="12.75">
      <c r="B37" s="35" t="s">
        <v>118</v>
      </c>
      <c r="C37" s="57" t="s">
        <v>965</v>
      </c>
      <c r="D37" s="57" t="s">
        <v>582</v>
      </c>
      <c r="E37" s="36">
        <v>9720</v>
      </c>
      <c r="F37" s="36">
        <v>0</v>
      </c>
      <c r="G37" s="36">
        <v>4031.16</v>
      </c>
      <c r="H37" s="36">
        <v>13751.16</v>
      </c>
      <c r="I37" s="36">
        <v>8414</v>
      </c>
      <c r="J37" s="36">
        <v>0</v>
      </c>
      <c r="K37" s="36">
        <v>3959.97</v>
      </c>
      <c r="L37" s="36">
        <v>12373.97</v>
      </c>
      <c r="M37" s="36">
        <v>1306</v>
      </c>
      <c r="N37" s="36">
        <v>0</v>
      </c>
      <c r="O37" s="36">
        <v>71.19</v>
      </c>
      <c r="P37" s="36">
        <v>1377.19</v>
      </c>
      <c r="Q37" s="36">
        <v>4031.16</v>
      </c>
      <c r="R37" s="36">
        <v>71.19000000000005</v>
      </c>
      <c r="S37" s="62">
        <v>0.8656378600823045</v>
      </c>
      <c r="T37" s="62">
        <v>0.8656378600823045</v>
      </c>
      <c r="U37" s="62">
        <v>0.8998491763603943</v>
      </c>
      <c r="V37" s="40"/>
      <c r="W37" s="40"/>
      <c r="X37" s="40"/>
      <c r="Y37" s="40"/>
      <c r="Z37" s="40"/>
      <c r="AA37" s="12"/>
      <c r="AB37" s="12"/>
      <c r="AC37" s="12"/>
    </row>
    <row r="38" spans="2:29" s="3" customFormat="1" ht="12.75">
      <c r="B38" s="35" t="s">
        <v>80</v>
      </c>
      <c r="C38" s="57" t="s">
        <v>966</v>
      </c>
      <c r="D38" s="57" t="s">
        <v>334</v>
      </c>
      <c r="E38" s="36">
        <v>11905</v>
      </c>
      <c r="F38" s="36">
        <v>0</v>
      </c>
      <c r="G38" s="36">
        <v>2303.04</v>
      </c>
      <c r="H38" s="36">
        <v>14208.04</v>
      </c>
      <c r="I38" s="36">
        <v>11389</v>
      </c>
      <c r="J38" s="36">
        <v>0</v>
      </c>
      <c r="K38" s="36">
        <v>2293.92</v>
      </c>
      <c r="L38" s="36">
        <v>13682.92</v>
      </c>
      <c r="M38" s="36">
        <v>516</v>
      </c>
      <c r="N38" s="36">
        <v>0</v>
      </c>
      <c r="O38" s="36">
        <v>9.12</v>
      </c>
      <c r="P38" s="36">
        <v>525.12</v>
      </c>
      <c r="Q38" s="36">
        <v>2303.040000000001</v>
      </c>
      <c r="R38" s="36">
        <v>9.120000000000005</v>
      </c>
      <c r="S38" s="62">
        <v>0.9566568668626627</v>
      </c>
      <c r="T38" s="62">
        <v>0.9566568668626627</v>
      </c>
      <c r="U38" s="62">
        <v>0.9630406445927798</v>
      </c>
      <c r="V38" s="40"/>
      <c r="W38" s="40"/>
      <c r="X38" s="40"/>
      <c r="Y38" s="40"/>
      <c r="Z38" s="40"/>
      <c r="AA38" s="12"/>
      <c r="AB38" s="12"/>
      <c r="AC38" s="12"/>
    </row>
    <row r="39" spans="2:29" s="3" customFormat="1" ht="12.75">
      <c r="B39" s="35" t="s">
        <v>70</v>
      </c>
      <c r="C39" s="57" t="s">
        <v>966</v>
      </c>
      <c r="D39" s="57" t="s">
        <v>351</v>
      </c>
      <c r="E39" s="36">
        <v>6537</v>
      </c>
      <c r="F39" s="36">
        <v>0</v>
      </c>
      <c r="G39" s="36">
        <v>2765</v>
      </c>
      <c r="H39" s="36">
        <v>9302</v>
      </c>
      <c r="I39" s="36">
        <v>5283</v>
      </c>
      <c r="J39" s="36">
        <v>0</v>
      </c>
      <c r="K39" s="36">
        <v>2765</v>
      </c>
      <c r="L39" s="36">
        <v>8048</v>
      </c>
      <c r="M39" s="36">
        <v>1254</v>
      </c>
      <c r="N39" s="36">
        <v>0</v>
      </c>
      <c r="O39" s="36">
        <v>0</v>
      </c>
      <c r="P39" s="36">
        <v>1254</v>
      </c>
      <c r="Q39" s="36">
        <v>1778</v>
      </c>
      <c r="R39" s="36">
        <v>0</v>
      </c>
      <c r="S39" s="62">
        <v>0.8081688848095456</v>
      </c>
      <c r="T39" s="62">
        <v>0.8333333333333334</v>
      </c>
      <c r="U39" s="62">
        <v>0.8651902816598581</v>
      </c>
      <c r="V39" s="40"/>
      <c r="W39" s="40"/>
      <c r="X39" s="40"/>
      <c r="Y39" s="40"/>
      <c r="Z39" s="40"/>
      <c r="AA39" s="12"/>
      <c r="AB39" s="12"/>
      <c r="AC39" s="12"/>
    </row>
    <row r="40" spans="2:29" s="3" customFormat="1" ht="12.75">
      <c r="B40" s="35" t="s">
        <v>143</v>
      </c>
      <c r="C40" s="57" t="s">
        <v>966</v>
      </c>
      <c r="D40" s="57" t="s">
        <v>354</v>
      </c>
      <c r="E40" s="36">
        <v>5741</v>
      </c>
      <c r="F40" s="36">
        <v>0</v>
      </c>
      <c r="G40" s="36">
        <v>2150.587</v>
      </c>
      <c r="H40" s="36">
        <v>7891.587</v>
      </c>
      <c r="I40" s="36">
        <v>4814</v>
      </c>
      <c r="J40" s="36">
        <v>0</v>
      </c>
      <c r="K40" s="36">
        <v>2150.587</v>
      </c>
      <c r="L40" s="36">
        <v>6964.587</v>
      </c>
      <c r="M40" s="36">
        <v>927</v>
      </c>
      <c r="N40" s="36">
        <v>0</v>
      </c>
      <c r="O40" s="36">
        <v>0</v>
      </c>
      <c r="P40" s="36">
        <v>927</v>
      </c>
      <c r="Q40" s="36">
        <v>2150.5870000000004</v>
      </c>
      <c r="R40" s="36">
        <v>0</v>
      </c>
      <c r="S40" s="62">
        <v>0.8385298728444522</v>
      </c>
      <c r="T40" s="62">
        <v>0.8385298728444522</v>
      </c>
      <c r="U40" s="62">
        <v>0.882533133069432</v>
      </c>
      <c r="V40" s="40"/>
      <c r="W40" s="40"/>
      <c r="X40" s="40"/>
      <c r="Y40" s="40"/>
      <c r="Z40" s="40"/>
      <c r="AA40" s="12"/>
      <c r="AB40" s="12"/>
      <c r="AC40" s="12"/>
    </row>
    <row r="41" spans="2:29" s="3" customFormat="1" ht="12.75">
      <c r="B41" s="35" t="s">
        <v>98</v>
      </c>
      <c r="C41" s="57" t="s">
        <v>966</v>
      </c>
      <c r="D41" s="57" t="s">
        <v>360</v>
      </c>
      <c r="E41" s="36">
        <v>10987</v>
      </c>
      <c r="F41" s="36">
        <v>0</v>
      </c>
      <c r="G41" s="36">
        <v>3607</v>
      </c>
      <c r="H41" s="36">
        <v>14594</v>
      </c>
      <c r="I41" s="36">
        <v>8626</v>
      </c>
      <c r="J41" s="36">
        <v>0</v>
      </c>
      <c r="K41" s="36">
        <v>3605</v>
      </c>
      <c r="L41" s="36">
        <v>12231</v>
      </c>
      <c r="M41" s="36">
        <v>2361</v>
      </c>
      <c r="N41" s="36">
        <v>0</v>
      </c>
      <c r="O41" s="36">
        <v>2</v>
      </c>
      <c r="P41" s="36">
        <v>2363</v>
      </c>
      <c r="Q41" s="36">
        <v>0</v>
      </c>
      <c r="R41" s="36">
        <v>0</v>
      </c>
      <c r="S41" s="62">
        <v>0.7851096750705379</v>
      </c>
      <c r="T41" s="62">
        <v>0.8380841441688365</v>
      </c>
      <c r="U41" s="62">
        <v>0.8380841441688365</v>
      </c>
      <c r="V41" s="40"/>
      <c r="W41" s="40"/>
      <c r="X41" s="40"/>
      <c r="Y41" s="40"/>
      <c r="Z41" s="40"/>
      <c r="AA41" s="12"/>
      <c r="AB41" s="12"/>
      <c r="AC41" s="12"/>
    </row>
    <row r="42" spans="2:29" s="3" customFormat="1" ht="12.75">
      <c r="B42" s="35" t="s">
        <v>93</v>
      </c>
      <c r="C42" s="57" t="s">
        <v>966</v>
      </c>
      <c r="D42" s="57" t="s">
        <v>362</v>
      </c>
      <c r="E42" s="36">
        <v>6229</v>
      </c>
      <c r="F42" s="36">
        <v>0</v>
      </c>
      <c r="G42" s="36">
        <v>5324.99</v>
      </c>
      <c r="H42" s="36">
        <v>11553.99</v>
      </c>
      <c r="I42" s="36">
        <v>5325</v>
      </c>
      <c r="J42" s="36">
        <v>0</v>
      </c>
      <c r="K42" s="36">
        <v>5321.389999999999</v>
      </c>
      <c r="L42" s="36">
        <v>10646.39</v>
      </c>
      <c r="M42" s="36">
        <v>904</v>
      </c>
      <c r="N42" s="36">
        <v>0</v>
      </c>
      <c r="O42" s="36">
        <v>3.6</v>
      </c>
      <c r="P42" s="36">
        <v>907.6</v>
      </c>
      <c r="Q42" s="36">
        <v>3663.99</v>
      </c>
      <c r="R42" s="36">
        <v>3.6000000000000227</v>
      </c>
      <c r="S42" s="62">
        <v>0.8548723711671216</v>
      </c>
      <c r="T42" s="62">
        <v>0.8854245880861851</v>
      </c>
      <c r="U42" s="62">
        <v>0.9214470498935865</v>
      </c>
      <c r="V42" s="40"/>
      <c r="W42" s="40"/>
      <c r="X42" s="40"/>
      <c r="Y42" s="40"/>
      <c r="Z42" s="40"/>
      <c r="AA42" s="12"/>
      <c r="AB42" s="12"/>
      <c r="AC42" s="12"/>
    </row>
    <row r="43" spans="2:29" s="3" customFormat="1" ht="12.75">
      <c r="B43" s="35" t="s">
        <v>182</v>
      </c>
      <c r="C43" s="57" t="s">
        <v>966</v>
      </c>
      <c r="D43" s="57" t="s">
        <v>366</v>
      </c>
      <c r="E43" s="36">
        <v>9894</v>
      </c>
      <c r="F43" s="36">
        <v>0</v>
      </c>
      <c r="G43" s="36">
        <v>6241</v>
      </c>
      <c r="H43" s="36">
        <v>16135</v>
      </c>
      <c r="I43" s="36">
        <v>7188</v>
      </c>
      <c r="J43" s="36">
        <v>0</v>
      </c>
      <c r="K43" s="36">
        <v>6237</v>
      </c>
      <c r="L43" s="36">
        <v>13425</v>
      </c>
      <c r="M43" s="36">
        <v>2706</v>
      </c>
      <c r="N43" s="36">
        <v>0</v>
      </c>
      <c r="O43" s="36">
        <v>4</v>
      </c>
      <c r="P43" s="36">
        <v>2710</v>
      </c>
      <c r="Q43" s="36">
        <v>1869</v>
      </c>
      <c r="R43" s="36">
        <v>0</v>
      </c>
      <c r="S43" s="62">
        <v>0.7265009096422074</v>
      </c>
      <c r="T43" s="62">
        <v>0.8100378522360858</v>
      </c>
      <c r="U43" s="62">
        <v>0.8320421444065695</v>
      </c>
      <c r="V43" s="40"/>
      <c r="W43" s="40"/>
      <c r="X43" s="40"/>
      <c r="Y43" s="40"/>
      <c r="Z43" s="40"/>
      <c r="AA43" s="12"/>
      <c r="AB43" s="12"/>
      <c r="AC43" s="12"/>
    </row>
    <row r="44" spans="2:29" s="3" customFormat="1" ht="12.75">
      <c r="B44" s="35" t="s">
        <v>81</v>
      </c>
      <c r="C44" s="57" t="s">
        <v>966</v>
      </c>
      <c r="D44" s="57" t="s">
        <v>583</v>
      </c>
      <c r="E44" s="36">
        <v>16965</v>
      </c>
      <c r="F44" s="36">
        <v>0</v>
      </c>
      <c r="G44" s="36">
        <v>8911</v>
      </c>
      <c r="H44" s="36">
        <v>25876</v>
      </c>
      <c r="I44" s="36">
        <v>15295</v>
      </c>
      <c r="J44" s="36">
        <v>0</v>
      </c>
      <c r="K44" s="36">
        <v>8886</v>
      </c>
      <c r="L44" s="36">
        <v>24181</v>
      </c>
      <c r="M44" s="36">
        <v>1670</v>
      </c>
      <c r="N44" s="36">
        <v>0</v>
      </c>
      <c r="O44" s="36">
        <v>25</v>
      </c>
      <c r="P44" s="36">
        <v>1695</v>
      </c>
      <c r="Q44" s="36">
        <v>2916</v>
      </c>
      <c r="R44" s="36">
        <v>8</v>
      </c>
      <c r="S44" s="62">
        <v>0.901562039493074</v>
      </c>
      <c r="T44" s="62">
        <v>0.9265243902439024</v>
      </c>
      <c r="U44" s="62">
        <v>0.9344952852063688</v>
      </c>
      <c r="V44" s="40"/>
      <c r="W44" s="40"/>
      <c r="X44" s="40"/>
      <c r="Y44" s="40"/>
      <c r="Z44" s="40"/>
      <c r="AA44" s="12"/>
      <c r="AB44" s="12"/>
      <c r="AC44" s="12"/>
    </row>
    <row r="45" spans="2:29" s="3" customFormat="1" ht="12.75">
      <c r="B45" s="35" t="s">
        <v>123</v>
      </c>
      <c r="C45" s="57" t="s">
        <v>966</v>
      </c>
      <c r="D45" s="57" t="s">
        <v>367</v>
      </c>
      <c r="E45" s="36">
        <v>7690</v>
      </c>
      <c r="F45" s="36">
        <v>0</v>
      </c>
      <c r="G45" s="36">
        <v>0</v>
      </c>
      <c r="H45" s="36">
        <v>7690</v>
      </c>
      <c r="I45" s="36">
        <v>6471</v>
      </c>
      <c r="J45" s="36">
        <v>0</v>
      </c>
      <c r="K45" s="36">
        <v>0</v>
      </c>
      <c r="L45" s="36">
        <v>6471</v>
      </c>
      <c r="M45" s="36">
        <v>1219</v>
      </c>
      <c r="N45" s="36">
        <v>0</v>
      </c>
      <c r="O45" s="36">
        <v>0</v>
      </c>
      <c r="P45" s="36">
        <v>1219</v>
      </c>
      <c r="Q45" s="36">
        <v>0</v>
      </c>
      <c r="R45" s="36">
        <v>0</v>
      </c>
      <c r="S45" s="62">
        <v>0.84148244473342</v>
      </c>
      <c r="T45" s="62">
        <v>0.84148244473342</v>
      </c>
      <c r="U45" s="62">
        <v>0.84148244473342</v>
      </c>
      <c r="V45" s="40"/>
      <c r="W45" s="40"/>
      <c r="X45" s="40"/>
      <c r="Y45" s="40"/>
      <c r="Z45" s="40"/>
      <c r="AA45" s="12"/>
      <c r="AB45" s="12"/>
      <c r="AC45" s="12"/>
    </row>
    <row r="46" spans="2:29" s="3" customFormat="1" ht="12.75">
      <c r="B46" s="35" t="s">
        <v>95</v>
      </c>
      <c r="C46" s="57" t="s">
        <v>966</v>
      </c>
      <c r="D46" s="57" t="s">
        <v>371</v>
      </c>
      <c r="E46" s="36">
        <v>6482</v>
      </c>
      <c r="F46" s="36">
        <v>0</v>
      </c>
      <c r="G46" s="36">
        <v>496</v>
      </c>
      <c r="H46" s="36">
        <v>6978</v>
      </c>
      <c r="I46" s="36">
        <v>5359</v>
      </c>
      <c r="J46" s="36">
        <v>0</v>
      </c>
      <c r="K46" s="36">
        <v>479</v>
      </c>
      <c r="L46" s="36">
        <v>5838</v>
      </c>
      <c r="M46" s="36">
        <v>1123</v>
      </c>
      <c r="N46" s="36">
        <v>0</v>
      </c>
      <c r="O46" s="36">
        <v>17</v>
      </c>
      <c r="P46" s="36">
        <v>1140</v>
      </c>
      <c r="Q46" s="36">
        <v>0</v>
      </c>
      <c r="R46" s="36">
        <v>0</v>
      </c>
      <c r="S46" s="62">
        <v>0.8267510027769207</v>
      </c>
      <c r="T46" s="62">
        <v>0.8366294067067928</v>
      </c>
      <c r="U46" s="62">
        <v>0.8366294067067928</v>
      </c>
      <c r="V46" s="40"/>
      <c r="W46" s="40"/>
      <c r="X46" s="40"/>
      <c r="Y46" s="40"/>
      <c r="Z46" s="40"/>
      <c r="AA46" s="12"/>
      <c r="AB46" s="12"/>
      <c r="AC46" s="12"/>
    </row>
    <row r="47" spans="2:29" s="3" customFormat="1" ht="12.75">
      <c r="B47" s="35" t="s">
        <v>135</v>
      </c>
      <c r="C47" s="57" t="s">
        <v>966</v>
      </c>
      <c r="D47" s="57" t="s">
        <v>356</v>
      </c>
      <c r="E47" s="36">
        <v>8077</v>
      </c>
      <c r="F47" s="36">
        <v>0</v>
      </c>
      <c r="G47" s="36">
        <v>7464</v>
      </c>
      <c r="H47" s="36">
        <v>15541</v>
      </c>
      <c r="I47" s="36">
        <v>6613</v>
      </c>
      <c r="J47" s="36">
        <v>0</v>
      </c>
      <c r="K47" s="36">
        <v>7464</v>
      </c>
      <c r="L47" s="36">
        <v>14077</v>
      </c>
      <c r="M47" s="36">
        <v>1464</v>
      </c>
      <c r="N47" s="36">
        <v>0</v>
      </c>
      <c r="O47" s="36">
        <v>0</v>
      </c>
      <c r="P47" s="36">
        <v>1464</v>
      </c>
      <c r="Q47" s="36">
        <v>7464</v>
      </c>
      <c r="R47" s="36">
        <v>0</v>
      </c>
      <c r="S47" s="62">
        <v>0.8187445833849202</v>
      </c>
      <c r="T47" s="62">
        <v>0.8187445833849202</v>
      </c>
      <c r="U47" s="62">
        <v>0.9057975677240847</v>
      </c>
      <c r="V47" s="40"/>
      <c r="W47" s="40"/>
      <c r="X47" s="40"/>
      <c r="Y47" s="40"/>
      <c r="Z47" s="40"/>
      <c r="AA47" s="12"/>
      <c r="AB47" s="12"/>
      <c r="AC47" s="12"/>
    </row>
    <row r="48" spans="2:29" s="3" customFormat="1" ht="12.75">
      <c r="B48" s="35" t="s">
        <v>71</v>
      </c>
      <c r="C48" s="57" t="s">
        <v>966</v>
      </c>
      <c r="D48" s="57" t="s">
        <v>376</v>
      </c>
      <c r="E48" s="36">
        <v>9395</v>
      </c>
      <c r="F48" s="36">
        <v>0</v>
      </c>
      <c r="G48" s="36">
        <v>4169</v>
      </c>
      <c r="H48" s="36">
        <v>13564</v>
      </c>
      <c r="I48" s="36">
        <v>9069</v>
      </c>
      <c r="J48" s="36">
        <v>0</v>
      </c>
      <c r="K48" s="36">
        <v>4169</v>
      </c>
      <c r="L48" s="36">
        <v>13238</v>
      </c>
      <c r="M48" s="36">
        <v>326</v>
      </c>
      <c r="N48" s="36">
        <v>0</v>
      </c>
      <c r="O48" s="36">
        <v>0</v>
      </c>
      <c r="P48" s="36">
        <v>326</v>
      </c>
      <c r="Q48" s="36">
        <v>0</v>
      </c>
      <c r="R48" s="36">
        <v>0</v>
      </c>
      <c r="S48" s="62">
        <v>0.965300691857371</v>
      </c>
      <c r="T48" s="62">
        <v>0.9759657918018284</v>
      </c>
      <c r="U48" s="62">
        <v>0.9759657918018284</v>
      </c>
      <c r="V48" s="40"/>
      <c r="W48" s="40"/>
      <c r="X48" s="40"/>
      <c r="Y48" s="40"/>
      <c r="Z48" s="40"/>
      <c r="AA48" s="12"/>
      <c r="AB48" s="12"/>
      <c r="AC48" s="12"/>
    </row>
    <row r="49" spans="2:29" s="3" customFormat="1" ht="12.75">
      <c r="B49" s="35" t="s">
        <v>145</v>
      </c>
      <c r="C49" s="57" t="s">
        <v>966</v>
      </c>
      <c r="D49" s="57" t="s">
        <v>379</v>
      </c>
      <c r="E49" s="36">
        <v>8950</v>
      </c>
      <c r="F49" s="36">
        <v>0</v>
      </c>
      <c r="G49" s="36">
        <v>514</v>
      </c>
      <c r="H49" s="36">
        <v>9464</v>
      </c>
      <c r="I49" s="36">
        <v>6946</v>
      </c>
      <c r="J49" s="36">
        <v>0</v>
      </c>
      <c r="K49" s="36">
        <v>490</v>
      </c>
      <c r="L49" s="36">
        <v>7436</v>
      </c>
      <c r="M49" s="36">
        <v>2004</v>
      </c>
      <c r="N49" s="36">
        <v>0</v>
      </c>
      <c r="O49" s="36">
        <v>24</v>
      </c>
      <c r="P49" s="36">
        <v>2028</v>
      </c>
      <c r="Q49" s="36">
        <v>0</v>
      </c>
      <c r="R49" s="36">
        <v>0</v>
      </c>
      <c r="S49" s="62">
        <v>0.7760893854748603</v>
      </c>
      <c r="T49" s="62">
        <v>0.7857142857142857</v>
      </c>
      <c r="U49" s="62">
        <v>0.7857142857142857</v>
      </c>
      <c r="V49" s="40"/>
      <c r="W49" s="40"/>
      <c r="X49" s="40"/>
      <c r="Y49" s="40"/>
      <c r="Z49" s="40"/>
      <c r="AA49" s="12"/>
      <c r="AB49" s="12"/>
      <c r="AC49" s="12"/>
    </row>
    <row r="50" spans="2:29" s="3" customFormat="1" ht="12.75">
      <c r="B50" s="35" t="s">
        <v>79</v>
      </c>
      <c r="C50" s="57" t="s">
        <v>966</v>
      </c>
      <c r="D50" s="57" t="s">
        <v>381</v>
      </c>
      <c r="E50" s="36">
        <v>7714</v>
      </c>
      <c r="F50" s="36">
        <v>0</v>
      </c>
      <c r="G50" s="36">
        <v>4748</v>
      </c>
      <c r="H50" s="36">
        <v>12462</v>
      </c>
      <c r="I50" s="36">
        <v>6741</v>
      </c>
      <c r="J50" s="36">
        <v>0</v>
      </c>
      <c r="K50" s="36">
        <v>4746</v>
      </c>
      <c r="L50" s="36">
        <v>11487</v>
      </c>
      <c r="M50" s="36">
        <v>973</v>
      </c>
      <c r="N50" s="36">
        <v>0</v>
      </c>
      <c r="O50" s="36">
        <v>2</v>
      </c>
      <c r="P50" s="36">
        <v>975</v>
      </c>
      <c r="Q50" s="36">
        <v>0</v>
      </c>
      <c r="R50" s="36">
        <v>0</v>
      </c>
      <c r="S50" s="62">
        <v>0.8738656987295825</v>
      </c>
      <c r="T50" s="62">
        <v>0.9217621569571497</v>
      </c>
      <c r="U50" s="62">
        <v>0.9217621569571497</v>
      </c>
      <c r="V50" s="40"/>
      <c r="W50" s="40"/>
      <c r="X50" s="40"/>
      <c r="Y50" s="40"/>
      <c r="Z50" s="40"/>
      <c r="AA50" s="12"/>
      <c r="AB50" s="12"/>
      <c r="AC50" s="12"/>
    </row>
    <row r="51" spans="2:29" s="3" customFormat="1" ht="12.75">
      <c r="B51" s="35" t="s">
        <v>124</v>
      </c>
      <c r="C51" s="57" t="s">
        <v>966</v>
      </c>
      <c r="D51" s="57" t="s">
        <v>383</v>
      </c>
      <c r="E51" s="36">
        <v>9798</v>
      </c>
      <c r="F51" s="36">
        <v>0</v>
      </c>
      <c r="G51" s="36">
        <v>7466</v>
      </c>
      <c r="H51" s="36">
        <v>17264</v>
      </c>
      <c r="I51" s="36">
        <v>6077</v>
      </c>
      <c r="J51" s="36">
        <v>0</v>
      </c>
      <c r="K51" s="36">
        <v>7195</v>
      </c>
      <c r="L51" s="36">
        <v>13272</v>
      </c>
      <c r="M51" s="36">
        <v>3721</v>
      </c>
      <c r="N51" s="36">
        <v>0</v>
      </c>
      <c r="O51" s="36">
        <v>271</v>
      </c>
      <c r="P51" s="36">
        <v>3992</v>
      </c>
      <c r="Q51" s="36">
        <v>4869</v>
      </c>
      <c r="R51" s="36">
        <v>0</v>
      </c>
      <c r="S51" s="62">
        <v>0.6202286180853236</v>
      </c>
      <c r="T51" s="62">
        <v>0.6779346510689794</v>
      </c>
      <c r="U51" s="62">
        <v>0.7687673772011121</v>
      </c>
      <c r="V51" s="40"/>
      <c r="W51" s="40"/>
      <c r="X51" s="40"/>
      <c r="Y51" s="40"/>
      <c r="Z51" s="40"/>
      <c r="AA51" s="12"/>
      <c r="AB51" s="12"/>
      <c r="AC51" s="12"/>
    </row>
    <row r="52" spans="2:29" s="3" customFormat="1" ht="12.75">
      <c r="B52" s="35" t="s">
        <v>94</v>
      </c>
      <c r="C52" s="57" t="s">
        <v>966</v>
      </c>
      <c r="D52" s="57" t="s">
        <v>380</v>
      </c>
      <c r="E52" s="36">
        <v>13291</v>
      </c>
      <c r="F52" s="36">
        <v>0</v>
      </c>
      <c r="G52" s="36">
        <v>4800.32</v>
      </c>
      <c r="H52" s="36">
        <v>18091.32</v>
      </c>
      <c r="I52" s="36">
        <v>9763</v>
      </c>
      <c r="J52" s="36">
        <v>0</v>
      </c>
      <c r="K52" s="36">
        <v>4723.28</v>
      </c>
      <c r="L52" s="36">
        <v>14486.279999999999</v>
      </c>
      <c r="M52" s="36">
        <v>3528</v>
      </c>
      <c r="N52" s="36">
        <v>0</v>
      </c>
      <c r="O52" s="36">
        <v>77.03999999999999</v>
      </c>
      <c r="P52" s="36">
        <v>3605.04</v>
      </c>
      <c r="Q52" s="36">
        <v>3883.3199999999997</v>
      </c>
      <c r="R52" s="36">
        <v>77.03999999999996</v>
      </c>
      <c r="S52" s="62">
        <v>0.7345572191708675</v>
      </c>
      <c r="T52" s="62">
        <v>0.7516891891891891</v>
      </c>
      <c r="U52" s="62">
        <v>0.8007309582717015</v>
      </c>
      <c r="V52" s="40"/>
      <c r="W52" s="40"/>
      <c r="X52" s="40"/>
      <c r="Y52" s="40"/>
      <c r="Z52" s="40"/>
      <c r="AA52" s="12"/>
      <c r="AB52" s="12"/>
      <c r="AC52" s="12"/>
    </row>
    <row r="53" spans="2:29" s="3" customFormat="1" ht="12.75">
      <c r="B53" s="35" t="s">
        <v>136</v>
      </c>
      <c r="C53" s="57" t="s">
        <v>966</v>
      </c>
      <c r="D53" s="57" t="s">
        <v>386</v>
      </c>
      <c r="E53" s="36">
        <v>9296</v>
      </c>
      <c r="F53" s="36">
        <v>1202</v>
      </c>
      <c r="G53" s="36">
        <v>1494</v>
      </c>
      <c r="H53" s="36">
        <v>11992</v>
      </c>
      <c r="I53" s="36">
        <v>6937</v>
      </c>
      <c r="J53" s="36">
        <v>1201</v>
      </c>
      <c r="K53" s="36">
        <v>1494</v>
      </c>
      <c r="L53" s="36">
        <v>9632</v>
      </c>
      <c r="M53" s="36">
        <v>2359</v>
      </c>
      <c r="N53" s="36">
        <v>1</v>
      </c>
      <c r="O53" s="36">
        <v>0</v>
      </c>
      <c r="P53" s="36">
        <v>2360</v>
      </c>
      <c r="Q53" s="36">
        <v>0</v>
      </c>
      <c r="R53" s="36">
        <v>0</v>
      </c>
      <c r="S53" s="62">
        <v>0.7462349397590361</v>
      </c>
      <c r="T53" s="62">
        <v>0.8032021347565044</v>
      </c>
      <c r="U53" s="62">
        <v>0.8032021347565044</v>
      </c>
      <c r="V53" s="40"/>
      <c r="W53" s="40"/>
      <c r="X53" s="40"/>
      <c r="Y53" s="40"/>
      <c r="Z53" s="40"/>
      <c r="AA53" s="12"/>
      <c r="AB53" s="12"/>
      <c r="AC53" s="12"/>
    </row>
    <row r="54" spans="2:29" s="3" customFormat="1" ht="12.75">
      <c r="B54" s="35" t="s">
        <v>188</v>
      </c>
      <c r="C54" s="57" t="s">
        <v>966</v>
      </c>
      <c r="D54" s="57" t="s">
        <v>359</v>
      </c>
      <c r="E54" s="36">
        <v>16532</v>
      </c>
      <c r="F54" s="36">
        <v>1793</v>
      </c>
      <c r="G54" s="36">
        <v>5533</v>
      </c>
      <c r="H54" s="36">
        <v>23858</v>
      </c>
      <c r="I54" s="36">
        <v>9922</v>
      </c>
      <c r="J54" s="36">
        <v>1767</v>
      </c>
      <c r="K54" s="36">
        <v>5527</v>
      </c>
      <c r="L54" s="36">
        <v>17216</v>
      </c>
      <c r="M54" s="36">
        <v>6610</v>
      </c>
      <c r="N54" s="36">
        <v>26</v>
      </c>
      <c r="O54" s="36">
        <v>6</v>
      </c>
      <c r="P54" s="36">
        <v>6642</v>
      </c>
      <c r="Q54" s="36">
        <v>5303</v>
      </c>
      <c r="R54" s="36">
        <v>3</v>
      </c>
      <c r="S54" s="62">
        <v>0.6001693684974595</v>
      </c>
      <c r="T54" s="62">
        <v>0.6421988682295877</v>
      </c>
      <c r="U54" s="62">
        <v>0.7216028166652695</v>
      </c>
      <c r="V54" s="40"/>
      <c r="W54" s="40"/>
      <c r="X54" s="40"/>
      <c r="Y54" s="40"/>
      <c r="Z54" s="40"/>
      <c r="AA54" s="12"/>
      <c r="AB54" s="12"/>
      <c r="AC54" s="12"/>
    </row>
    <row r="55" spans="2:29" s="3" customFormat="1" ht="12.75">
      <c r="B55" s="35" t="s">
        <v>193</v>
      </c>
      <c r="C55" s="57" t="s">
        <v>966</v>
      </c>
      <c r="D55" s="57" t="s">
        <v>350</v>
      </c>
      <c r="E55" s="36">
        <v>14139</v>
      </c>
      <c r="F55" s="36">
        <v>1185</v>
      </c>
      <c r="G55" s="36">
        <v>6251</v>
      </c>
      <c r="H55" s="36">
        <v>21575</v>
      </c>
      <c r="I55" s="36">
        <v>11513</v>
      </c>
      <c r="J55" s="36">
        <v>1182</v>
      </c>
      <c r="K55" s="36">
        <v>6249</v>
      </c>
      <c r="L55" s="36">
        <v>18944</v>
      </c>
      <c r="M55" s="36">
        <v>2626</v>
      </c>
      <c r="N55" s="36">
        <v>3</v>
      </c>
      <c r="O55" s="36">
        <v>2</v>
      </c>
      <c r="P55" s="36">
        <v>2631</v>
      </c>
      <c r="Q55" s="36">
        <v>2983</v>
      </c>
      <c r="R55" s="36">
        <v>0</v>
      </c>
      <c r="S55" s="62">
        <v>0.8142725793903388</v>
      </c>
      <c r="T55" s="62">
        <v>0.8584875215146299</v>
      </c>
      <c r="U55" s="62">
        <v>0.878053302433372</v>
      </c>
      <c r="V55" s="40"/>
      <c r="W55" s="40"/>
      <c r="X55" s="40"/>
      <c r="Y55" s="40"/>
      <c r="Z55" s="40"/>
      <c r="AA55" s="12"/>
      <c r="AB55" s="12"/>
      <c r="AC55" s="12"/>
    </row>
    <row r="56" spans="2:29" s="3" customFormat="1" ht="12.75">
      <c r="B56" s="35" t="s">
        <v>115</v>
      </c>
      <c r="C56" s="57" t="s">
        <v>966</v>
      </c>
      <c r="D56" s="57" t="s">
        <v>361</v>
      </c>
      <c r="E56" s="36">
        <v>9373</v>
      </c>
      <c r="F56" s="36">
        <v>0</v>
      </c>
      <c r="G56" s="36">
        <v>4518</v>
      </c>
      <c r="H56" s="36">
        <v>13891</v>
      </c>
      <c r="I56" s="36">
        <v>8472</v>
      </c>
      <c r="J56" s="36">
        <v>0</v>
      </c>
      <c r="K56" s="36">
        <v>4416</v>
      </c>
      <c r="L56" s="36">
        <v>12888</v>
      </c>
      <c r="M56" s="36">
        <v>901</v>
      </c>
      <c r="N56" s="36">
        <v>0</v>
      </c>
      <c r="O56" s="36">
        <v>102</v>
      </c>
      <c r="P56" s="36">
        <v>1003</v>
      </c>
      <c r="Q56" s="36">
        <v>0</v>
      </c>
      <c r="R56" s="36">
        <v>0</v>
      </c>
      <c r="S56" s="62">
        <v>0.9038728262029233</v>
      </c>
      <c r="T56" s="62">
        <v>0.9277949751637751</v>
      </c>
      <c r="U56" s="62">
        <v>0.9277949751637751</v>
      </c>
      <c r="V56" s="40"/>
      <c r="W56" s="40"/>
      <c r="X56" s="40"/>
      <c r="Y56" s="40"/>
      <c r="Z56" s="40"/>
      <c r="AA56" s="12"/>
      <c r="AB56" s="12"/>
      <c r="AC56" s="12"/>
    </row>
    <row r="57" spans="2:29" s="3" customFormat="1" ht="12.75">
      <c r="B57" s="35" t="s">
        <v>199</v>
      </c>
      <c r="C57" s="57" t="s">
        <v>966</v>
      </c>
      <c r="D57" s="57" t="s">
        <v>392</v>
      </c>
      <c r="E57" s="36">
        <v>9935</v>
      </c>
      <c r="F57" s="36">
        <v>0</v>
      </c>
      <c r="G57" s="36">
        <v>4514</v>
      </c>
      <c r="H57" s="36">
        <v>14449</v>
      </c>
      <c r="I57" s="36">
        <v>6671</v>
      </c>
      <c r="J57" s="36">
        <v>0</v>
      </c>
      <c r="K57" s="36">
        <v>4467</v>
      </c>
      <c r="L57" s="36">
        <v>11138</v>
      </c>
      <c r="M57" s="36">
        <v>3264</v>
      </c>
      <c r="N57" s="36">
        <v>0</v>
      </c>
      <c r="O57" s="36">
        <v>47</v>
      </c>
      <c r="P57" s="36">
        <v>3311</v>
      </c>
      <c r="Q57" s="36">
        <v>2285</v>
      </c>
      <c r="R57" s="36">
        <v>5</v>
      </c>
      <c r="S57" s="62">
        <v>0.6714645193759436</v>
      </c>
      <c r="T57" s="62">
        <v>0.7282144031568563</v>
      </c>
      <c r="U57" s="62">
        <v>0.770849193715828</v>
      </c>
      <c r="V57" s="40"/>
      <c r="W57" s="40"/>
      <c r="X57" s="40"/>
      <c r="Y57" s="40"/>
      <c r="Z57" s="40"/>
      <c r="AA57" s="12"/>
      <c r="AB57" s="12"/>
      <c r="AC57" s="12"/>
    </row>
    <row r="58" spans="1:29" s="3" customFormat="1" ht="12.75">
      <c r="A58" s="12"/>
      <c r="B58" s="35" t="s">
        <v>108</v>
      </c>
      <c r="C58" s="57" t="s">
        <v>966</v>
      </c>
      <c r="D58" s="57" t="s">
        <v>394</v>
      </c>
      <c r="E58" s="36">
        <v>6316</v>
      </c>
      <c r="F58" s="36">
        <v>0</v>
      </c>
      <c r="G58" s="36">
        <v>772</v>
      </c>
      <c r="H58" s="36">
        <v>7088</v>
      </c>
      <c r="I58" s="36">
        <v>6042</v>
      </c>
      <c r="J58" s="36">
        <v>0</v>
      </c>
      <c r="K58" s="36">
        <v>772</v>
      </c>
      <c r="L58" s="36">
        <v>6814</v>
      </c>
      <c r="M58" s="36">
        <v>274</v>
      </c>
      <c r="N58" s="36">
        <v>0</v>
      </c>
      <c r="O58" s="36">
        <v>0</v>
      </c>
      <c r="P58" s="36">
        <v>274</v>
      </c>
      <c r="Q58" s="36">
        <v>0</v>
      </c>
      <c r="R58" s="36">
        <v>0</v>
      </c>
      <c r="S58" s="62">
        <v>0.9566181127295756</v>
      </c>
      <c r="T58" s="62">
        <v>0.9613431151241535</v>
      </c>
      <c r="U58" s="62">
        <v>0.9613431151241535</v>
      </c>
      <c r="V58" s="40"/>
      <c r="W58" s="40"/>
      <c r="X58" s="40"/>
      <c r="Y58" s="40"/>
      <c r="Z58" s="40"/>
      <c r="AA58" s="12"/>
      <c r="AB58" s="12"/>
      <c r="AC58" s="12"/>
    </row>
    <row r="59" spans="1:29" s="3" customFormat="1" ht="12.75">
      <c r="A59" s="12"/>
      <c r="B59" s="35" t="s">
        <v>53</v>
      </c>
      <c r="C59" s="57" t="s">
        <v>966</v>
      </c>
      <c r="D59" s="57" t="s">
        <v>396</v>
      </c>
      <c r="E59" s="36">
        <v>7142</v>
      </c>
      <c r="F59" s="36">
        <v>0</v>
      </c>
      <c r="G59" s="36">
        <v>1940</v>
      </c>
      <c r="H59" s="36">
        <v>9082</v>
      </c>
      <c r="I59" s="36">
        <v>5609</v>
      </c>
      <c r="J59" s="36">
        <v>0</v>
      </c>
      <c r="K59" s="36">
        <v>1906</v>
      </c>
      <c r="L59" s="36">
        <v>7515</v>
      </c>
      <c r="M59" s="36">
        <v>1533</v>
      </c>
      <c r="N59" s="36">
        <v>0</v>
      </c>
      <c r="O59" s="36">
        <v>34</v>
      </c>
      <c r="P59" s="36">
        <v>1567</v>
      </c>
      <c r="Q59" s="36">
        <v>0</v>
      </c>
      <c r="R59" s="36">
        <v>0</v>
      </c>
      <c r="S59" s="62">
        <v>0.7853542425091011</v>
      </c>
      <c r="T59" s="62">
        <v>0.8274609116934596</v>
      </c>
      <c r="U59" s="62">
        <v>0.8274609116934596</v>
      </c>
      <c r="V59" s="40"/>
      <c r="W59" s="40"/>
      <c r="X59" s="40"/>
      <c r="Y59" s="40"/>
      <c r="Z59" s="40"/>
      <c r="AA59" s="12"/>
      <c r="AB59" s="12"/>
      <c r="AC59" s="12"/>
    </row>
    <row r="60" spans="1:29" s="3" customFormat="1" ht="12.75">
      <c r="A60" s="12"/>
      <c r="B60" s="35" t="s">
        <v>132</v>
      </c>
      <c r="C60" s="57" t="s">
        <v>966</v>
      </c>
      <c r="D60" s="57" t="s">
        <v>398</v>
      </c>
      <c r="E60" s="36">
        <v>9593</v>
      </c>
      <c r="F60" s="36">
        <v>0</v>
      </c>
      <c r="G60" s="36">
        <v>5587</v>
      </c>
      <c r="H60" s="36">
        <v>15180</v>
      </c>
      <c r="I60" s="36">
        <v>6384</v>
      </c>
      <c r="J60" s="36">
        <v>0</v>
      </c>
      <c r="K60" s="36">
        <v>5544</v>
      </c>
      <c r="L60" s="36">
        <v>11928</v>
      </c>
      <c r="M60" s="36">
        <v>3209</v>
      </c>
      <c r="N60" s="36">
        <v>0</v>
      </c>
      <c r="O60" s="36">
        <v>43</v>
      </c>
      <c r="P60" s="36">
        <v>3252</v>
      </c>
      <c r="Q60" s="36">
        <v>0</v>
      </c>
      <c r="R60" s="36">
        <v>0</v>
      </c>
      <c r="S60" s="62">
        <v>0.6654852496612113</v>
      </c>
      <c r="T60" s="62">
        <v>0.7857707509881423</v>
      </c>
      <c r="U60" s="62">
        <v>0.7857707509881423</v>
      </c>
      <c r="V60" s="40"/>
      <c r="W60" s="40"/>
      <c r="X60" s="40"/>
      <c r="Y60" s="40"/>
      <c r="Z60" s="40"/>
      <c r="AA60" s="12"/>
      <c r="AB60" s="12"/>
      <c r="AC60" s="12"/>
    </row>
    <row r="61" spans="1:29" s="3" customFormat="1" ht="12.75">
      <c r="A61" s="12"/>
      <c r="B61" s="35" t="s">
        <v>148</v>
      </c>
      <c r="C61" s="57" t="s">
        <v>966</v>
      </c>
      <c r="D61" s="57" t="s">
        <v>373</v>
      </c>
      <c r="E61" s="36">
        <v>9367</v>
      </c>
      <c r="F61" s="36">
        <v>0</v>
      </c>
      <c r="G61" s="36">
        <v>1042</v>
      </c>
      <c r="H61" s="36">
        <v>10409</v>
      </c>
      <c r="I61" s="36">
        <v>6763</v>
      </c>
      <c r="J61" s="36">
        <v>0</v>
      </c>
      <c r="K61" s="36">
        <v>1035</v>
      </c>
      <c r="L61" s="36">
        <v>7798</v>
      </c>
      <c r="M61" s="36">
        <v>2604</v>
      </c>
      <c r="N61" s="36">
        <v>0</v>
      </c>
      <c r="O61" s="36">
        <v>7</v>
      </c>
      <c r="P61" s="36">
        <v>2611</v>
      </c>
      <c r="Q61" s="36">
        <v>1042</v>
      </c>
      <c r="R61" s="36">
        <v>7</v>
      </c>
      <c r="S61" s="62">
        <v>0.7220027757019323</v>
      </c>
      <c r="T61" s="62">
        <v>0.7220027757019323</v>
      </c>
      <c r="U61" s="62">
        <v>0.7491593813046402</v>
      </c>
      <c r="V61" s="40"/>
      <c r="W61" s="40"/>
      <c r="X61" s="40"/>
      <c r="Y61" s="40"/>
      <c r="Z61" s="40"/>
      <c r="AA61" s="12"/>
      <c r="AB61" s="12"/>
      <c r="AC61" s="12"/>
    </row>
    <row r="62" spans="1:29" s="3" customFormat="1" ht="12.75">
      <c r="A62" s="12"/>
      <c r="B62" s="35" t="s">
        <v>76</v>
      </c>
      <c r="C62" s="57" t="s">
        <v>966</v>
      </c>
      <c r="D62" s="57" t="s">
        <v>401</v>
      </c>
      <c r="E62" s="36">
        <v>5984</v>
      </c>
      <c r="F62" s="36">
        <v>0</v>
      </c>
      <c r="G62" s="36">
        <v>0</v>
      </c>
      <c r="H62" s="36">
        <v>5984</v>
      </c>
      <c r="I62" s="36">
        <v>4905</v>
      </c>
      <c r="J62" s="36">
        <v>0</v>
      </c>
      <c r="K62" s="36">
        <v>0</v>
      </c>
      <c r="L62" s="36">
        <v>4905</v>
      </c>
      <c r="M62" s="36">
        <v>1079</v>
      </c>
      <c r="N62" s="36">
        <v>0</v>
      </c>
      <c r="O62" s="36">
        <v>0</v>
      </c>
      <c r="P62" s="36">
        <v>1079</v>
      </c>
      <c r="Q62" s="36">
        <v>0</v>
      </c>
      <c r="R62" s="36">
        <v>0</v>
      </c>
      <c r="S62" s="62">
        <v>0.8196858288770054</v>
      </c>
      <c r="T62" s="62">
        <v>0.8196858288770054</v>
      </c>
      <c r="U62" s="62">
        <v>0.8196858288770054</v>
      </c>
      <c r="V62" s="40"/>
      <c r="W62" s="40"/>
      <c r="X62" s="40"/>
      <c r="Y62" s="40"/>
      <c r="Z62" s="40"/>
      <c r="AA62" s="12"/>
      <c r="AB62" s="12"/>
      <c r="AC62" s="12"/>
    </row>
    <row r="63" spans="1:29" s="3" customFormat="1" ht="12.75">
      <c r="A63" s="12"/>
      <c r="B63" s="35" t="s">
        <v>120</v>
      </c>
      <c r="C63" s="57" t="s">
        <v>966</v>
      </c>
      <c r="D63" s="57" t="s">
        <v>402</v>
      </c>
      <c r="E63" s="36">
        <v>12471</v>
      </c>
      <c r="F63" s="36">
        <v>0</v>
      </c>
      <c r="G63" s="36">
        <v>8863</v>
      </c>
      <c r="H63" s="36">
        <v>21334</v>
      </c>
      <c r="I63" s="36">
        <v>10652</v>
      </c>
      <c r="J63" s="36">
        <v>0</v>
      </c>
      <c r="K63" s="36">
        <v>8711</v>
      </c>
      <c r="L63" s="36">
        <v>19363</v>
      </c>
      <c r="M63" s="36">
        <v>1819</v>
      </c>
      <c r="N63" s="36">
        <v>0</v>
      </c>
      <c r="O63" s="36">
        <v>152</v>
      </c>
      <c r="P63" s="36">
        <v>1971</v>
      </c>
      <c r="Q63" s="36">
        <v>0</v>
      </c>
      <c r="R63" s="36">
        <v>0</v>
      </c>
      <c r="S63" s="62">
        <v>0.8541416085317938</v>
      </c>
      <c r="T63" s="62">
        <v>0.9076122621168089</v>
      </c>
      <c r="U63" s="62">
        <v>0.9076122621168089</v>
      </c>
      <c r="V63" s="40"/>
      <c r="W63" s="40"/>
      <c r="X63" s="40"/>
      <c r="Y63" s="40"/>
      <c r="Z63" s="40"/>
      <c r="AA63" s="12"/>
      <c r="AB63" s="12"/>
      <c r="AC63" s="12"/>
    </row>
    <row r="64" spans="1:29" s="3" customFormat="1" ht="12.75">
      <c r="A64" s="12"/>
      <c r="B64" s="35" t="s">
        <v>178</v>
      </c>
      <c r="C64" s="57" t="s">
        <v>966</v>
      </c>
      <c r="D64" s="57" t="s">
        <v>378</v>
      </c>
      <c r="E64" s="36">
        <v>12304</v>
      </c>
      <c r="F64" s="36">
        <v>0</v>
      </c>
      <c r="G64" s="36">
        <v>9904.68</v>
      </c>
      <c r="H64" s="36">
        <v>22208.68</v>
      </c>
      <c r="I64" s="36">
        <v>8096</v>
      </c>
      <c r="J64" s="36">
        <v>0</v>
      </c>
      <c r="K64" s="36">
        <v>9767.720000000001</v>
      </c>
      <c r="L64" s="36">
        <v>17863.72</v>
      </c>
      <c r="M64" s="36">
        <v>4208</v>
      </c>
      <c r="N64" s="36">
        <v>0</v>
      </c>
      <c r="O64" s="36">
        <v>136.96</v>
      </c>
      <c r="P64" s="36">
        <v>4344.96</v>
      </c>
      <c r="Q64" s="36">
        <v>7586.68</v>
      </c>
      <c r="R64" s="36">
        <v>136.96000000000004</v>
      </c>
      <c r="S64" s="62">
        <v>0.657997399219766</v>
      </c>
      <c r="T64" s="62">
        <v>0.7122144713445493</v>
      </c>
      <c r="U64" s="62">
        <v>0.8043575755065138</v>
      </c>
      <c r="V64" s="40"/>
      <c r="W64" s="40"/>
      <c r="X64" s="40"/>
      <c r="Y64" s="40"/>
      <c r="Z64" s="40"/>
      <c r="AA64" s="12"/>
      <c r="AB64" s="12"/>
      <c r="AC64" s="12"/>
    </row>
    <row r="65" spans="1:29" s="3" customFormat="1" ht="12.75">
      <c r="A65" s="12"/>
      <c r="B65" s="35" t="s">
        <v>154</v>
      </c>
      <c r="C65" s="57" t="s">
        <v>966</v>
      </c>
      <c r="D65" s="57" t="s">
        <v>404</v>
      </c>
      <c r="E65" s="36">
        <v>32017</v>
      </c>
      <c r="F65" s="36">
        <v>0</v>
      </c>
      <c r="G65" s="36">
        <v>23205.413</v>
      </c>
      <c r="H65" s="36">
        <v>55222.413</v>
      </c>
      <c r="I65" s="36">
        <v>21347</v>
      </c>
      <c r="J65" s="36">
        <v>0</v>
      </c>
      <c r="K65" s="36">
        <v>23169.413</v>
      </c>
      <c r="L65" s="36">
        <v>44516.413</v>
      </c>
      <c r="M65" s="36">
        <v>10670</v>
      </c>
      <c r="N65" s="36">
        <v>0</v>
      </c>
      <c r="O65" s="36">
        <v>36</v>
      </c>
      <c r="P65" s="36">
        <v>10706</v>
      </c>
      <c r="Q65" s="36">
        <v>19776.413</v>
      </c>
      <c r="R65" s="36">
        <v>0</v>
      </c>
      <c r="S65" s="62">
        <v>0.6667395446169223</v>
      </c>
      <c r="T65" s="62">
        <v>0.6979630987981719</v>
      </c>
      <c r="U65" s="62">
        <v>0.8061294424059303</v>
      </c>
      <c r="V65" s="40"/>
      <c r="W65" s="40"/>
      <c r="X65" s="40"/>
      <c r="Y65" s="40"/>
      <c r="Z65" s="40"/>
      <c r="AA65" s="12"/>
      <c r="AB65" s="12"/>
      <c r="AC65" s="12"/>
    </row>
    <row r="66" spans="1:29" s="3" customFormat="1" ht="12.75">
      <c r="A66" s="12"/>
      <c r="B66" s="35" t="s">
        <v>117</v>
      </c>
      <c r="C66" s="57" t="s">
        <v>966</v>
      </c>
      <c r="D66" s="57" t="s">
        <v>388</v>
      </c>
      <c r="E66" s="36">
        <v>13331</v>
      </c>
      <c r="F66" s="36">
        <v>2042</v>
      </c>
      <c r="G66" s="36">
        <v>6497</v>
      </c>
      <c r="H66" s="36">
        <v>21870</v>
      </c>
      <c r="I66" s="36">
        <v>9375</v>
      </c>
      <c r="J66" s="36">
        <v>2036</v>
      </c>
      <c r="K66" s="36">
        <v>6290</v>
      </c>
      <c r="L66" s="36">
        <v>17701</v>
      </c>
      <c r="M66" s="36">
        <v>3956</v>
      </c>
      <c r="N66" s="36">
        <v>6</v>
      </c>
      <c r="O66" s="36">
        <v>207</v>
      </c>
      <c r="P66" s="36">
        <v>4169</v>
      </c>
      <c r="Q66" s="36">
        <v>0</v>
      </c>
      <c r="R66" s="36">
        <v>0</v>
      </c>
      <c r="S66" s="62">
        <v>0.7032480684119721</v>
      </c>
      <c r="T66" s="62">
        <v>0.8093735711019662</v>
      </c>
      <c r="U66" s="62">
        <v>0.8093735711019662</v>
      </c>
      <c r="V66" s="40"/>
      <c r="W66" s="40"/>
      <c r="X66" s="40"/>
      <c r="Y66" s="40"/>
      <c r="Z66" s="40"/>
      <c r="AA66" s="12"/>
      <c r="AB66" s="12"/>
      <c r="AC66" s="12"/>
    </row>
    <row r="67" spans="1:29" s="3" customFormat="1" ht="12.75">
      <c r="A67" s="12"/>
      <c r="B67" s="35" t="s">
        <v>161</v>
      </c>
      <c r="C67" s="57" t="s">
        <v>966</v>
      </c>
      <c r="D67" s="57" t="s">
        <v>584</v>
      </c>
      <c r="E67" s="36">
        <v>18481</v>
      </c>
      <c r="F67" s="36">
        <v>0</v>
      </c>
      <c r="G67" s="36">
        <v>14203.01</v>
      </c>
      <c r="H67" s="36">
        <v>32684.01</v>
      </c>
      <c r="I67" s="36">
        <v>13123</v>
      </c>
      <c r="J67" s="36">
        <v>0</v>
      </c>
      <c r="K67" s="36">
        <v>14188.61</v>
      </c>
      <c r="L67" s="36">
        <v>27311.609999999997</v>
      </c>
      <c r="M67" s="36">
        <v>5358</v>
      </c>
      <c r="N67" s="36">
        <v>0</v>
      </c>
      <c r="O67" s="36">
        <v>14.399999999999999</v>
      </c>
      <c r="P67" s="36">
        <v>5372.400000000001</v>
      </c>
      <c r="Q67" s="36">
        <v>4343.009999999998</v>
      </c>
      <c r="R67" s="36">
        <v>5.400000000000546</v>
      </c>
      <c r="S67" s="62">
        <v>0.7100806233428927</v>
      </c>
      <c r="T67" s="62">
        <v>0.8106277125013231</v>
      </c>
      <c r="U67" s="62">
        <v>0.8356260446622064</v>
      </c>
      <c r="V67" s="40"/>
      <c r="W67" s="40"/>
      <c r="X67" s="40"/>
      <c r="Y67" s="40"/>
      <c r="Z67" s="40"/>
      <c r="AA67" s="12"/>
      <c r="AB67" s="12"/>
      <c r="AC67" s="12"/>
    </row>
    <row r="68" spans="1:29" s="3" customFormat="1" ht="12.75">
      <c r="A68" s="12"/>
      <c r="B68" s="35" t="s">
        <v>179</v>
      </c>
      <c r="C68" s="57" t="s">
        <v>966</v>
      </c>
      <c r="D68" s="57" t="s">
        <v>375</v>
      </c>
      <c r="E68" s="36">
        <v>21059</v>
      </c>
      <c r="F68" s="36">
        <v>1940</v>
      </c>
      <c r="G68" s="36">
        <v>9050</v>
      </c>
      <c r="H68" s="36">
        <v>32049</v>
      </c>
      <c r="I68" s="36">
        <v>15384</v>
      </c>
      <c r="J68" s="36">
        <v>1894</v>
      </c>
      <c r="K68" s="36">
        <v>9018</v>
      </c>
      <c r="L68" s="36">
        <v>26296</v>
      </c>
      <c r="M68" s="36">
        <v>5675</v>
      </c>
      <c r="N68" s="36">
        <v>46</v>
      </c>
      <c r="O68" s="36">
        <v>32</v>
      </c>
      <c r="P68" s="36">
        <v>5753</v>
      </c>
      <c r="Q68" s="36">
        <v>9050</v>
      </c>
      <c r="R68" s="36">
        <v>32</v>
      </c>
      <c r="S68" s="62">
        <v>0.7305190179970559</v>
      </c>
      <c r="T68" s="62">
        <v>0.7512500543501891</v>
      </c>
      <c r="U68" s="62">
        <v>0.8204936191456832</v>
      </c>
      <c r="V68" s="40"/>
      <c r="W68" s="40"/>
      <c r="X68" s="40"/>
      <c r="Y68" s="40"/>
      <c r="Z68" s="40"/>
      <c r="AA68" s="12"/>
      <c r="AB68" s="12"/>
      <c r="AC68" s="12"/>
    </row>
    <row r="69" spans="1:29" s="3" customFormat="1" ht="12.75">
      <c r="A69" s="12"/>
      <c r="B69" s="35" t="s">
        <v>109</v>
      </c>
      <c r="C69" s="57" t="s">
        <v>966</v>
      </c>
      <c r="D69" s="57" t="s">
        <v>410</v>
      </c>
      <c r="E69" s="36">
        <v>15539</v>
      </c>
      <c r="F69" s="36">
        <v>472</v>
      </c>
      <c r="G69" s="36">
        <v>6818</v>
      </c>
      <c r="H69" s="36">
        <v>22829</v>
      </c>
      <c r="I69" s="36">
        <v>11462</v>
      </c>
      <c r="J69" s="36">
        <v>472</v>
      </c>
      <c r="K69" s="36">
        <v>6674</v>
      </c>
      <c r="L69" s="36">
        <v>18608</v>
      </c>
      <c r="M69" s="36">
        <v>4077</v>
      </c>
      <c r="N69" s="36">
        <v>0</v>
      </c>
      <c r="O69" s="36">
        <v>144</v>
      </c>
      <c r="P69" s="36">
        <v>4221</v>
      </c>
      <c r="Q69" s="36">
        <v>0</v>
      </c>
      <c r="R69" s="36">
        <v>0</v>
      </c>
      <c r="S69" s="62">
        <v>0.7376279039835253</v>
      </c>
      <c r="T69" s="62">
        <v>0.815103596302948</v>
      </c>
      <c r="U69" s="62">
        <v>0.815103596302948</v>
      </c>
      <c r="V69" s="40"/>
      <c r="W69" s="40"/>
      <c r="X69" s="40"/>
      <c r="Y69" s="40"/>
      <c r="Z69" s="40"/>
      <c r="AA69" s="12"/>
      <c r="AB69" s="12"/>
      <c r="AC69" s="12"/>
    </row>
    <row r="70" spans="1:29" s="3" customFormat="1" ht="12.75">
      <c r="A70" s="12"/>
      <c r="B70" s="35" t="s">
        <v>62</v>
      </c>
      <c r="C70" s="57" t="s">
        <v>966</v>
      </c>
      <c r="D70" s="57" t="s">
        <v>408</v>
      </c>
      <c r="E70" s="36">
        <v>7046</v>
      </c>
      <c r="F70" s="36">
        <v>0</v>
      </c>
      <c r="G70" s="36">
        <v>5811</v>
      </c>
      <c r="H70" s="36">
        <v>12857</v>
      </c>
      <c r="I70" s="36">
        <v>4762</v>
      </c>
      <c r="J70" s="36">
        <v>0</v>
      </c>
      <c r="K70" s="36">
        <v>5808</v>
      </c>
      <c r="L70" s="36">
        <v>10570</v>
      </c>
      <c r="M70" s="36">
        <v>2284</v>
      </c>
      <c r="N70" s="36">
        <v>0</v>
      </c>
      <c r="O70" s="36">
        <v>3</v>
      </c>
      <c r="P70" s="36">
        <v>2287</v>
      </c>
      <c r="Q70" s="36">
        <v>3166</v>
      </c>
      <c r="R70" s="36">
        <v>0</v>
      </c>
      <c r="S70" s="62">
        <v>0.6758444507521998</v>
      </c>
      <c r="T70" s="62">
        <v>0.7640078423279332</v>
      </c>
      <c r="U70" s="62">
        <v>0.8221202457805087</v>
      </c>
      <c r="V70" s="40"/>
      <c r="W70" s="40"/>
      <c r="X70" s="40"/>
      <c r="Y70" s="40"/>
      <c r="Z70" s="40"/>
      <c r="AA70" s="12"/>
      <c r="AB70" s="12"/>
      <c r="AC70" s="12"/>
    </row>
    <row r="71" spans="1:29" s="3" customFormat="1" ht="12.75">
      <c r="A71" s="12"/>
      <c r="B71" s="35" t="s">
        <v>181</v>
      </c>
      <c r="C71" s="57" t="s">
        <v>966</v>
      </c>
      <c r="D71" s="57" t="s">
        <v>413</v>
      </c>
      <c r="E71" s="36">
        <v>9048</v>
      </c>
      <c r="F71" s="36">
        <v>0</v>
      </c>
      <c r="G71" s="36">
        <v>5004</v>
      </c>
      <c r="H71" s="36">
        <v>14052</v>
      </c>
      <c r="I71" s="36">
        <v>5857</v>
      </c>
      <c r="J71" s="36">
        <v>0</v>
      </c>
      <c r="K71" s="36">
        <v>4975</v>
      </c>
      <c r="L71" s="36">
        <v>10832</v>
      </c>
      <c r="M71" s="36">
        <v>3191</v>
      </c>
      <c r="N71" s="36">
        <v>0</v>
      </c>
      <c r="O71" s="36">
        <v>29</v>
      </c>
      <c r="P71" s="36">
        <v>3220</v>
      </c>
      <c r="Q71" s="36">
        <v>0</v>
      </c>
      <c r="R71" s="36">
        <v>0</v>
      </c>
      <c r="S71" s="62">
        <v>0.6473253757736517</v>
      </c>
      <c r="T71" s="62">
        <v>0.770851124395104</v>
      </c>
      <c r="U71" s="62">
        <v>0.770851124395104</v>
      </c>
      <c r="V71" s="40"/>
      <c r="W71" s="40"/>
      <c r="X71" s="40"/>
      <c r="Y71" s="40"/>
      <c r="Z71" s="40"/>
      <c r="AA71" s="12"/>
      <c r="AB71" s="12"/>
      <c r="AC71" s="12"/>
    </row>
    <row r="72" spans="1:29" s="3" customFormat="1" ht="12.75">
      <c r="A72" s="12"/>
      <c r="B72" s="35" t="s">
        <v>97</v>
      </c>
      <c r="C72" s="57" t="s">
        <v>966</v>
      </c>
      <c r="D72" s="57" t="s">
        <v>416</v>
      </c>
      <c r="E72" s="36">
        <v>6235</v>
      </c>
      <c r="F72" s="36">
        <v>0</v>
      </c>
      <c r="G72" s="36">
        <v>460</v>
      </c>
      <c r="H72" s="36">
        <v>6695</v>
      </c>
      <c r="I72" s="36">
        <v>5523</v>
      </c>
      <c r="J72" s="36">
        <v>0</v>
      </c>
      <c r="K72" s="36">
        <v>460</v>
      </c>
      <c r="L72" s="36">
        <v>5983</v>
      </c>
      <c r="M72" s="36">
        <v>712</v>
      </c>
      <c r="N72" s="36">
        <v>0</v>
      </c>
      <c r="O72" s="36">
        <v>0</v>
      </c>
      <c r="P72" s="36">
        <v>712</v>
      </c>
      <c r="Q72" s="36">
        <v>0</v>
      </c>
      <c r="R72" s="36">
        <v>0</v>
      </c>
      <c r="S72" s="62">
        <v>0.8858059342421812</v>
      </c>
      <c r="T72" s="62">
        <v>0.8936519790888723</v>
      </c>
      <c r="U72" s="62">
        <v>0.8936519790888723</v>
      </c>
      <c r="V72" s="40"/>
      <c r="W72" s="40"/>
      <c r="X72" s="40"/>
      <c r="Y72" s="40"/>
      <c r="Z72" s="40"/>
      <c r="AA72" s="12"/>
      <c r="AB72" s="12"/>
      <c r="AC72" s="12"/>
    </row>
    <row r="73" spans="1:29" s="3" customFormat="1" ht="12.75">
      <c r="A73" s="12"/>
      <c r="B73" s="35" t="s">
        <v>184</v>
      </c>
      <c r="C73" s="57" t="s">
        <v>966</v>
      </c>
      <c r="D73" s="57" t="s">
        <v>417</v>
      </c>
      <c r="E73" s="36">
        <v>10964</v>
      </c>
      <c r="F73" s="36">
        <v>0</v>
      </c>
      <c r="G73" s="36">
        <v>5845</v>
      </c>
      <c r="H73" s="36">
        <v>16809</v>
      </c>
      <c r="I73" s="36">
        <v>7215</v>
      </c>
      <c r="J73" s="36">
        <v>0</v>
      </c>
      <c r="K73" s="36">
        <v>5842</v>
      </c>
      <c r="L73" s="36">
        <v>13057</v>
      </c>
      <c r="M73" s="36">
        <v>3749</v>
      </c>
      <c r="N73" s="36">
        <v>0</v>
      </c>
      <c r="O73" s="36">
        <v>3</v>
      </c>
      <c r="P73" s="36">
        <v>3752</v>
      </c>
      <c r="Q73" s="36">
        <v>0</v>
      </c>
      <c r="R73" s="36">
        <v>0</v>
      </c>
      <c r="S73" s="62">
        <v>0.6580627508208683</v>
      </c>
      <c r="T73" s="62">
        <v>0.7767862454637396</v>
      </c>
      <c r="U73" s="62">
        <v>0.7767862454637396</v>
      </c>
      <c r="V73" s="40"/>
      <c r="W73" s="40"/>
      <c r="X73" s="40"/>
      <c r="Y73" s="40"/>
      <c r="Z73" s="40"/>
      <c r="AA73" s="12"/>
      <c r="AB73" s="12"/>
      <c r="AC73" s="12"/>
    </row>
    <row r="74" spans="1:29" s="3" customFormat="1" ht="12.75">
      <c r="A74" s="12"/>
      <c r="B74" s="35" t="s">
        <v>122</v>
      </c>
      <c r="C74" s="57" t="s">
        <v>966</v>
      </c>
      <c r="D74" s="57" t="s">
        <v>419</v>
      </c>
      <c r="E74" s="36">
        <v>5294</v>
      </c>
      <c r="F74" s="36">
        <v>0</v>
      </c>
      <c r="G74" s="36">
        <v>0</v>
      </c>
      <c r="H74" s="36">
        <v>5294</v>
      </c>
      <c r="I74" s="36">
        <v>4503</v>
      </c>
      <c r="J74" s="36">
        <v>0</v>
      </c>
      <c r="K74" s="36">
        <v>0</v>
      </c>
      <c r="L74" s="36">
        <v>4503</v>
      </c>
      <c r="M74" s="36">
        <v>791</v>
      </c>
      <c r="N74" s="36">
        <v>0</v>
      </c>
      <c r="O74" s="36">
        <v>0</v>
      </c>
      <c r="P74" s="36">
        <v>791</v>
      </c>
      <c r="Q74" s="36">
        <v>0</v>
      </c>
      <c r="R74" s="36">
        <v>0</v>
      </c>
      <c r="S74" s="62">
        <v>0.8505855685681905</v>
      </c>
      <c r="T74" s="62">
        <v>0.8505855685681905</v>
      </c>
      <c r="U74" s="62">
        <v>0.8505855685681905</v>
      </c>
      <c r="V74" s="40"/>
      <c r="W74" s="40"/>
      <c r="X74" s="40"/>
      <c r="Y74" s="40"/>
      <c r="Z74" s="40"/>
      <c r="AA74" s="12"/>
      <c r="AB74" s="12"/>
      <c r="AC74" s="12"/>
    </row>
    <row r="75" spans="1:29" s="3" customFormat="1" ht="12.75">
      <c r="A75" s="12"/>
      <c r="B75" s="35" t="s">
        <v>87</v>
      </c>
      <c r="C75" s="57" t="s">
        <v>967</v>
      </c>
      <c r="D75" s="57" t="s">
        <v>420</v>
      </c>
      <c r="E75" s="36">
        <v>7834</v>
      </c>
      <c r="F75" s="36">
        <v>0</v>
      </c>
      <c r="G75" s="36">
        <v>6702.492</v>
      </c>
      <c r="H75" s="36">
        <v>14536.492</v>
      </c>
      <c r="I75" s="36">
        <v>5747</v>
      </c>
      <c r="J75" s="36">
        <v>0</v>
      </c>
      <c r="K75" s="36">
        <v>6626.052000000001</v>
      </c>
      <c r="L75" s="36">
        <v>12373.052</v>
      </c>
      <c r="M75" s="36">
        <v>2087</v>
      </c>
      <c r="N75" s="36">
        <v>0</v>
      </c>
      <c r="O75" s="36">
        <v>76.44</v>
      </c>
      <c r="P75" s="36">
        <v>2163.44</v>
      </c>
      <c r="Q75" s="36">
        <v>6267.492</v>
      </c>
      <c r="R75" s="36">
        <v>73.44000000000005</v>
      </c>
      <c r="S75" s="62">
        <v>0.7335971406688793</v>
      </c>
      <c r="T75" s="62">
        <v>0.7472487604305237</v>
      </c>
      <c r="U75" s="62">
        <v>0.8511717957812655</v>
      </c>
      <c r="V75" s="40"/>
      <c r="W75" s="40"/>
      <c r="X75" s="40"/>
      <c r="Y75" s="40"/>
      <c r="Z75" s="40"/>
      <c r="AA75" s="12"/>
      <c r="AB75" s="12"/>
      <c r="AC75" s="12"/>
    </row>
    <row r="76" spans="1:29" s="3" customFormat="1" ht="12.75">
      <c r="A76" s="12"/>
      <c r="B76" s="35" t="s">
        <v>74</v>
      </c>
      <c r="C76" s="57" t="s">
        <v>967</v>
      </c>
      <c r="D76" s="57" t="s">
        <v>423</v>
      </c>
      <c r="E76" s="36">
        <v>5083</v>
      </c>
      <c r="F76" s="36">
        <v>727</v>
      </c>
      <c r="G76" s="36">
        <v>103</v>
      </c>
      <c r="H76" s="36">
        <v>5913</v>
      </c>
      <c r="I76" s="36">
        <v>4361</v>
      </c>
      <c r="J76" s="36">
        <v>727</v>
      </c>
      <c r="K76" s="36">
        <v>103</v>
      </c>
      <c r="L76" s="36">
        <v>5191</v>
      </c>
      <c r="M76" s="36">
        <v>722</v>
      </c>
      <c r="N76" s="36">
        <v>0</v>
      </c>
      <c r="O76" s="36">
        <v>0</v>
      </c>
      <c r="P76" s="36">
        <v>722</v>
      </c>
      <c r="Q76" s="36">
        <v>0</v>
      </c>
      <c r="R76" s="36">
        <v>0</v>
      </c>
      <c r="S76" s="62">
        <v>0.857957898878615</v>
      </c>
      <c r="T76" s="62">
        <v>0.8778961610011838</v>
      </c>
      <c r="U76" s="62">
        <v>0.8778961610011838</v>
      </c>
      <c r="V76" s="40"/>
      <c r="W76" s="40"/>
      <c r="X76" s="40"/>
      <c r="Y76" s="40"/>
      <c r="Z76" s="40"/>
      <c r="AA76" s="12"/>
      <c r="AB76" s="12"/>
      <c r="AC76" s="12"/>
    </row>
    <row r="77" spans="1:29" s="3" customFormat="1" ht="12.75">
      <c r="A77" s="12"/>
      <c r="B77" s="35" t="s">
        <v>66</v>
      </c>
      <c r="C77" s="57" t="s">
        <v>967</v>
      </c>
      <c r="D77" s="57" t="s">
        <v>426</v>
      </c>
      <c r="E77" s="36">
        <v>5697</v>
      </c>
      <c r="F77" s="36">
        <v>0</v>
      </c>
      <c r="G77" s="36">
        <v>2731</v>
      </c>
      <c r="H77" s="36">
        <v>8428</v>
      </c>
      <c r="I77" s="36">
        <v>5450</v>
      </c>
      <c r="J77" s="36">
        <v>0</v>
      </c>
      <c r="K77" s="36">
        <v>2731</v>
      </c>
      <c r="L77" s="36">
        <v>8181</v>
      </c>
      <c r="M77" s="36">
        <v>247</v>
      </c>
      <c r="N77" s="36">
        <v>0</v>
      </c>
      <c r="O77" s="36">
        <v>0</v>
      </c>
      <c r="P77" s="36">
        <v>247</v>
      </c>
      <c r="Q77" s="36">
        <v>2731</v>
      </c>
      <c r="R77" s="36">
        <v>0</v>
      </c>
      <c r="S77" s="62">
        <v>0.9566438476391083</v>
      </c>
      <c r="T77" s="62">
        <v>0.9566438476391083</v>
      </c>
      <c r="U77" s="62">
        <v>0.9706929283341243</v>
      </c>
      <c r="V77" s="40"/>
      <c r="W77" s="40"/>
      <c r="X77" s="40"/>
      <c r="Y77" s="40"/>
      <c r="Z77" s="40"/>
      <c r="AA77" s="12"/>
      <c r="AB77" s="12"/>
      <c r="AC77" s="12"/>
    </row>
    <row r="78" spans="1:29" s="3" customFormat="1" ht="12.75">
      <c r="A78" s="12"/>
      <c r="B78" s="35" t="s">
        <v>91</v>
      </c>
      <c r="C78" s="57" t="s">
        <v>967</v>
      </c>
      <c r="D78" s="57" t="s">
        <v>429</v>
      </c>
      <c r="E78" s="36">
        <v>8612</v>
      </c>
      <c r="F78" s="36">
        <v>0</v>
      </c>
      <c r="G78" s="36">
        <v>0</v>
      </c>
      <c r="H78" s="36">
        <v>8612</v>
      </c>
      <c r="I78" s="36">
        <v>8271</v>
      </c>
      <c r="J78" s="36">
        <v>0</v>
      </c>
      <c r="K78" s="36">
        <v>0</v>
      </c>
      <c r="L78" s="36">
        <v>8271</v>
      </c>
      <c r="M78" s="36">
        <v>341</v>
      </c>
      <c r="N78" s="36">
        <v>0</v>
      </c>
      <c r="O78" s="36">
        <v>0</v>
      </c>
      <c r="P78" s="36">
        <v>341</v>
      </c>
      <c r="Q78" s="36">
        <v>0</v>
      </c>
      <c r="R78" s="36">
        <v>0</v>
      </c>
      <c r="S78" s="62">
        <v>0.9604040873200186</v>
      </c>
      <c r="T78" s="62">
        <v>0.9604040873200186</v>
      </c>
      <c r="U78" s="62">
        <v>0.9604040873200186</v>
      </c>
      <c r="V78" s="40"/>
      <c r="W78" s="40"/>
      <c r="X78" s="40"/>
      <c r="Y78" s="40"/>
      <c r="Z78" s="40"/>
      <c r="AA78" s="12"/>
      <c r="AB78" s="12"/>
      <c r="AC78" s="12"/>
    </row>
    <row r="79" spans="1:29" s="3" customFormat="1" ht="12.75">
      <c r="A79" s="12"/>
      <c r="B79" s="35" t="s">
        <v>194</v>
      </c>
      <c r="C79" s="57" t="s">
        <v>967</v>
      </c>
      <c r="D79" s="57" t="s">
        <v>432</v>
      </c>
      <c r="E79" s="36">
        <v>6565</v>
      </c>
      <c r="F79" s="36">
        <v>0</v>
      </c>
      <c r="G79" s="36">
        <v>12262</v>
      </c>
      <c r="H79" s="36">
        <v>18827</v>
      </c>
      <c r="I79" s="36">
        <v>4521</v>
      </c>
      <c r="J79" s="36">
        <v>0</v>
      </c>
      <c r="K79" s="36">
        <v>12231</v>
      </c>
      <c r="L79" s="36">
        <v>16752</v>
      </c>
      <c r="M79" s="36">
        <v>2044</v>
      </c>
      <c r="N79" s="36">
        <v>0</v>
      </c>
      <c r="O79" s="36">
        <v>31</v>
      </c>
      <c r="P79" s="36">
        <v>2075</v>
      </c>
      <c r="Q79" s="36">
        <v>0</v>
      </c>
      <c r="R79" s="36">
        <v>0</v>
      </c>
      <c r="S79" s="62">
        <v>0.6886519421172886</v>
      </c>
      <c r="T79" s="62">
        <v>0.8897859457162586</v>
      </c>
      <c r="U79" s="62">
        <v>0.8897859457162586</v>
      </c>
      <c r="V79" s="40"/>
      <c r="W79" s="40"/>
      <c r="X79" s="40"/>
      <c r="Y79" s="40"/>
      <c r="Z79" s="40"/>
      <c r="AA79" s="12"/>
      <c r="AB79" s="12"/>
      <c r="AC79" s="12"/>
    </row>
    <row r="80" spans="1:29" s="3" customFormat="1" ht="12.75">
      <c r="A80" s="12"/>
      <c r="B80" s="35" t="s">
        <v>127</v>
      </c>
      <c r="C80" s="57" t="s">
        <v>967</v>
      </c>
      <c r="D80" s="57" t="s">
        <v>415</v>
      </c>
      <c r="E80" s="36">
        <v>9408</v>
      </c>
      <c r="F80" s="36">
        <v>0</v>
      </c>
      <c r="G80" s="36">
        <v>1027</v>
      </c>
      <c r="H80" s="36">
        <v>10435</v>
      </c>
      <c r="I80" s="36">
        <v>7841</v>
      </c>
      <c r="J80" s="36">
        <v>0</v>
      </c>
      <c r="K80" s="36">
        <v>1020</v>
      </c>
      <c r="L80" s="36">
        <v>8861</v>
      </c>
      <c r="M80" s="36">
        <v>1567</v>
      </c>
      <c r="N80" s="36">
        <v>0</v>
      </c>
      <c r="O80" s="36">
        <v>7</v>
      </c>
      <c r="P80" s="36">
        <v>1574</v>
      </c>
      <c r="Q80" s="36">
        <v>0</v>
      </c>
      <c r="R80" s="36">
        <v>0</v>
      </c>
      <c r="S80" s="62">
        <v>0.8334396258503401</v>
      </c>
      <c r="T80" s="62">
        <v>0.8491614758025875</v>
      </c>
      <c r="U80" s="62">
        <v>0.8491614758025875</v>
      </c>
      <c r="V80" s="40"/>
      <c r="W80" s="40"/>
      <c r="X80" s="40"/>
      <c r="Y80" s="40"/>
      <c r="Z80" s="40"/>
      <c r="AA80" s="12"/>
      <c r="AB80" s="12"/>
      <c r="AC80" s="12"/>
    </row>
    <row r="81" spans="1:29" s="3" customFormat="1" ht="12.75">
      <c r="A81" s="12"/>
      <c r="B81" s="35" t="s">
        <v>52</v>
      </c>
      <c r="C81" s="57" t="s">
        <v>967</v>
      </c>
      <c r="D81" s="57" t="s">
        <v>437</v>
      </c>
      <c r="E81" s="36">
        <v>10698</v>
      </c>
      <c r="F81" s="36">
        <v>0</v>
      </c>
      <c r="G81" s="36">
        <v>1367</v>
      </c>
      <c r="H81" s="36">
        <v>12065</v>
      </c>
      <c r="I81" s="36">
        <v>7260</v>
      </c>
      <c r="J81" s="36">
        <v>0</v>
      </c>
      <c r="K81" s="36">
        <v>1347</v>
      </c>
      <c r="L81" s="36">
        <v>8607</v>
      </c>
      <c r="M81" s="36">
        <v>3438</v>
      </c>
      <c r="N81" s="36">
        <v>0</v>
      </c>
      <c r="O81" s="36">
        <v>20</v>
      </c>
      <c r="P81" s="36">
        <v>3458</v>
      </c>
      <c r="Q81" s="36">
        <v>0</v>
      </c>
      <c r="R81" s="36">
        <v>0</v>
      </c>
      <c r="S81" s="62">
        <v>0.6786315199102636</v>
      </c>
      <c r="T81" s="62">
        <v>0.7133858267716535</v>
      </c>
      <c r="U81" s="62">
        <v>0.7133858267716535</v>
      </c>
      <c r="V81" s="40"/>
      <c r="W81" s="40"/>
      <c r="X81" s="40"/>
      <c r="Y81" s="40"/>
      <c r="Z81" s="40"/>
      <c r="AA81" s="12"/>
      <c r="AB81" s="12"/>
      <c r="AC81" s="12"/>
    </row>
    <row r="82" spans="1:29" s="3" customFormat="1" ht="12.75">
      <c r="A82" s="12"/>
      <c r="B82" s="35" t="s">
        <v>187</v>
      </c>
      <c r="C82" s="57" t="s">
        <v>967</v>
      </c>
      <c r="D82" s="57" t="s">
        <v>431</v>
      </c>
      <c r="E82" s="36">
        <v>13186</v>
      </c>
      <c r="F82" s="36">
        <v>0</v>
      </c>
      <c r="G82" s="36">
        <v>4125</v>
      </c>
      <c r="H82" s="36">
        <v>17311</v>
      </c>
      <c r="I82" s="36">
        <v>12455</v>
      </c>
      <c r="J82" s="36">
        <v>0</v>
      </c>
      <c r="K82" s="36">
        <v>4125</v>
      </c>
      <c r="L82" s="36">
        <v>16580</v>
      </c>
      <c r="M82" s="36">
        <v>731</v>
      </c>
      <c r="N82" s="36">
        <v>0</v>
      </c>
      <c r="O82" s="36">
        <v>0</v>
      </c>
      <c r="P82" s="36">
        <v>731</v>
      </c>
      <c r="Q82" s="36">
        <v>4125</v>
      </c>
      <c r="R82" s="36">
        <v>0</v>
      </c>
      <c r="S82" s="62">
        <v>0.9445624146822388</v>
      </c>
      <c r="T82" s="62">
        <v>0.9445624146822388</v>
      </c>
      <c r="U82" s="62">
        <v>0.9577725145861014</v>
      </c>
      <c r="V82" s="40"/>
      <c r="W82" s="40"/>
      <c r="X82" s="40"/>
      <c r="Y82" s="40"/>
      <c r="Z82" s="40"/>
      <c r="AA82" s="12"/>
      <c r="AB82" s="12"/>
      <c r="AC82" s="12"/>
    </row>
    <row r="83" spans="1:29" s="3" customFormat="1" ht="12.75">
      <c r="A83" s="12"/>
      <c r="B83" s="35" t="s">
        <v>121</v>
      </c>
      <c r="C83" s="57" t="s">
        <v>967</v>
      </c>
      <c r="D83" s="57" t="s">
        <v>440</v>
      </c>
      <c r="E83" s="36">
        <v>8865</v>
      </c>
      <c r="F83" s="36">
        <v>2172</v>
      </c>
      <c r="G83" s="36">
        <v>7504</v>
      </c>
      <c r="H83" s="36">
        <v>18541</v>
      </c>
      <c r="I83" s="36">
        <v>6884</v>
      </c>
      <c r="J83" s="36">
        <v>2085</v>
      </c>
      <c r="K83" s="36">
        <v>7468</v>
      </c>
      <c r="L83" s="36">
        <v>16437</v>
      </c>
      <c r="M83" s="36">
        <v>1981</v>
      </c>
      <c r="N83" s="36">
        <v>87</v>
      </c>
      <c r="O83" s="36">
        <v>36</v>
      </c>
      <c r="P83" s="36">
        <v>2104</v>
      </c>
      <c r="Q83" s="36">
        <v>4305</v>
      </c>
      <c r="R83" s="36">
        <v>15</v>
      </c>
      <c r="S83" s="62">
        <v>0.776536943034405</v>
      </c>
      <c r="T83" s="62">
        <v>0.8532593425119416</v>
      </c>
      <c r="U83" s="62">
        <v>0.8865217625802276</v>
      </c>
      <c r="V83" s="40"/>
      <c r="W83" s="40"/>
      <c r="X83" s="40"/>
      <c r="Y83" s="40"/>
      <c r="Z83" s="40"/>
      <c r="AA83" s="12"/>
      <c r="AB83" s="12"/>
      <c r="AC83" s="12"/>
    </row>
    <row r="84" spans="1:29" s="3" customFormat="1" ht="12.75">
      <c r="A84" s="12"/>
      <c r="B84" s="35" t="s">
        <v>113</v>
      </c>
      <c r="C84" s="57" t="s">
        <v>967</v>
      </c>
      <c r="D84" s="57" t="s">
        <v>441</v>
      </c>
      <c r="E84" s="36">
        <v>6346</v>
      </c>
      <c r="F84" s="36">
        <v>0</v>
      </c>
      <c r="G84" s="36">
        <v>678</v>
      </c>
      <c r="H84" s="36">
        <v>7024</v>
      </c>
      <c r="I84" s="36">
        <v>5296</v>
      </c>
      <c r="J84" s="36">
        <v>0</v>
      </c>
      <c r="K84" s="36">
        <v>666</v>
      </c>
      <c r="L84" s="36">
        <v>5962</v>
      </c>
      <c r="M84" s="36">
        <v>1050</v>
      </c>
      <c r="N84" s="36">
        <v>0</v>
      </c>
      <c r="O84" s="36">
        <v>12</v>
      </c>
      <c r="P84" s="36">
        <v>1062</v>
      </c>
      <c r="Q84" s="36">
        <v>0</v>
      </c>
      <c r="R84" s="36">
        <v>0</v>
      </c>
      <c r="S84" s="62">
        <v>0.8345414434289317</v>
      </c>
      <c r="T84" s="62">
        <v>0.8488041002277904</v>
      </c>
      <c r="U84" s="62">
        <v>0.8488041002277904</v>
      </c>
      <c r="V84" s="40"/>
      <c r="W84" s="40"/>
      <c r="X84" s="40"/>
      <c r="Y84" s="40"/>
      <c r="Z84" s="40"/>
      <c r="AA84" s="12"/>
      <c r="AB84" s="12"/>
      <c r="AC84" s="12"/>
    </row>
    <row r="85" spans="1:29" s="3" customFormat="1" ht="12.75">
      <c r="A85" s="12"/>
      <c r="B85" s="35" t="s">
        <v>196</v>
      </c>
      <c r="C85" s="57" t="s">
        <v>967</v>
      </c>
      <c r="D85" s="57" t="s">
        <v>443</v>
      </c>
      <c r="E85" s="36">
        <v>12487</v>
      </c>
      <c r="F85" s="36">
        <v>0</v>
      </c>
      <c r="G85" s="36">
        <v>6352</v>
      </c>
      <c r="H85" s="36">
        <v>18839</v>
      </c>
      <c r="I85" s="36">
        <v>10724</v>
      </c>
      <c r="J85" s="36">
        <v>0</v>
      </c>
      <c r="K85" s="36">
        <v>6352</v>
      </c>
      <c r="L85" s="36">
        <v>17076</v>
      </c>
      <c r="M85" s="36">
        <v>1763</v>
      </c>
      <c r="N85" s="36">
        <v>0</v>
      </c>
      <c r="O85" s="36">
        <v>0</v>
      </c>
      <c r="P85" s="36">
        <v>1763</v>
      </c>
      <c r="Q85" s="36">
        <v>0</v>
      </c>
      <c r="R85" s="36">
        <v>0</v>
      </c>
      <c r="S85" s="62">
        <v>0.85881316569232</v>
      </c>
      <c r="T85" s="62">
        <v>0.9064175380858857</v>
      </c>
      <c r="U85" s="62">
        <v>0.9064175380858857</v>
      </c>
      <c r="V85" s="40"/>
      <c r="W85" s="40"/>
      <c r="X85" s="40"/>
      <c r="Y85" s="40"/>
      <c r="Z85" s="40"/>
      <c r="AA85" s="12"/>
      <c r="AB85" s="12"/>
      <c r="AC85" s="12"/>
    </row>
    <row r="86" spans="1:29" s="3" customFormat="1" ht="12.75">
      <c r="A86" s="12"/>
      <c r="B86" s="35" t="s">
        <v>139</v>
      </c>
      <c r="C86" s="57" t="s">
        <v>967</v>
      </c>
      <c r="D86" s="57" t="s">
        <v>446</v>
      </c>
      <c r="E86" s="36">
        <v>12391</v>
      </c>
      <c r="F86" s="36">
        <v>0</v>
      </c>
      <c r="G86" s="36">
        <v>2676</v>
      </c>
      <c r="H86" s="36">
        <v>15067</v>
      </c>
      <c r="I86" s="36">
        <v>11359</v>
      </c>
      <c r="J86" s="36">
        <v>0</v>
      </c>
      <c r="K86" s="36">
        <v>2674</v>
      </c>
      <c r="L86" s="36">
        <v>14033</v>
      </c>
      <c r="M86" s="36">
        <v>1032</v>
      </c>
      <c r="N86" s="36">
        <v>0</v>
      </c>
      <c r="O86" s="36">
        <v>2</v>
      </c>
      <c r="P86" s="36">
        <v>1034</v>
      </c>
      <c r="Q86" s="36">
        <v>0</v>
      </c>
      <c r="R86" s="36">
        <v>0</v>
      </c>
      <c r="S86" s="62">
        <v>0.9167137438463401</v>
      </c>
      <c r="T86" s="62">
        <v>0.9313731997079711</v>
      </c>
      <c r="U86" s="62">
        <v>0.9313731997079711</v>
      </c>
      <c r="V86" s="40"/>
      <c r="W86" s="40"/>
      <c r="X86" s="40"/>
      <c r="Y86" s="40"/>
      <c r="Z86" s="40"/>
      <c r="AA86" s="12"/>
      <c r="AB86" s="12"/>
      <c r="AC86" s="12"/>
    </row>
    <row r="87" spans="1:29" s="3" customFormat="1" ht="12.75">
      <c r="A87" s="12"/>
      <c r="B87" s="35" t="s">
        <v>112</v>
      </c>
      <c r="C87" s="57" t="s">
        <v>967</v>
      </c>
      <c r="D87" s="57" t="s">
        <v>448</v>
      </c>
      <c r="E87" s="36">
        <v>4099</v>
      </c>
      <c r="F87" s="36">
        <v>0</v>
      </c>
      <c r="G87" s="36">
        <v>97</v>
      </c>
      <c r="H87" s="36">
        <v>4196</v>
      </c>
      <c r="I87" s="36">
        <v>3188</v>
      </c>
      <c r="J87" s="36">
        <v>0</v>
      </c>
      <c r="K87" s="36">
        <v>97</v>
      </c>
      <c r="L87" s="36">
        <v>3285</v>
      </c>
      <c r="M87" s="36">
        <v>911</v>
      </c>
      <c r="N87" s="36">
        <v>0</v>
      </c>
      <c r="O87" s="36">
        <v>0</v>
      </c>
      <c r="P87" s="36">
        <v>911</v>
      </c>
      <c r="Q87" s="36">
        <v>0</v>
      </c>
      <c r="R87" s="36">
        <v>0</v>
      </c>
      <c r="S87" s="62">
        <v>0.7777506708953403</v>
      </c>
      <c r="T87" s="62">
        <v>0.7828884652049571</v>
      </c>
      <c r="U87" s="62">
        <v>0.7828884652049571</v>
      </c>
      <c r="V87" s="40"/>
      <c r="W87" s="40"/>
      <c r="X87" s="40"/>
      <c r="Y87" s="40"/>
      <c r="Z87" s="40"/>
      <c r="AA87" s="12"/>
      <c r="AB87" s="12"/>
      <c r="AC87" s="12"/>
    </row>
    <row r="88" spans="1:29" s="3" customFormat="1" ht="12.75">
      <c r="A88" s="12"/>
      <c r="B88" s="35" t="s">
        <v>198</v>
      </c>
      <c r="C88" s="57" t="s">
        <v>967</v>
      </c>
      <c r="D88" s="57" t="s">
        <v>451</v>
      </c>
      <c r="E88" s="36">
        <v>9801</v>
      </c>
      <c r="F88" s="36">
        <v>0</v>
      </c>
      <c r="G88" s="36">
        <v>5947</v>
      </c>
      <c r="H88" s="36">
        <v>15748</v>
      </c>
      <c r="I88" s="36">
        <v>6886</v>
      </c>
      <c r="J88" s="36">
        <v>0</v>
      </c>
      <c r="K88" s="36">
        <v>5700</v>
      </c>
      <c r="L88" s="36">
        <v>12586</v>
      </c>
      <c r="M88" s="36">
        <v>2915</v>
      </c>
      <c r="N88" s="36">
        <v>0</v>
      </c>
      <c r="O88" s="36">
        <v>247</v>
      </c>
      <c r="P88" s="36">
        <v>3162</v>
      </c>
      <c r="Q88" s="36">
        <v>0</v>
      </c>
      <c r="R88" s="36">
        <v>0</v>
      </c>
      <c r="S88" s="62">
        <v>0.7025813692480359</v>
      </c>
      <c r="T88" s="62">
        <v>0.7992125984251969</v>
      </c>
      <c r="U88" s="62">
        <v>0.7992125984251969</v>
      </c>
      <c r="V88" s="40"/>
      <c r="W88" s="40"/>
      <c r="X88" s="40"/>
      <c r="Y88" s="40"/>
      <c r="Z88" s="40"/>
      <c r="AA88" s="12"/>
      <c r="AB88" s="12"/>
      <c r="AC88" s="12"/>
    </row>
    <row r="89" spans="1:29" s="3" customFormat="1" ht="12.75">
      <c r="A89" s="12"/>
      <c r="B89" s="35" t="s">
        <v>151</v>
      </c>
      <c r="C89" s="57" t="s">
        <v>967</v>
      </c>
      <c r="D89" s="57" t="s">
        <v>452</v>
      </c>
      <c r="E89" s="36">
        <v>7957</v>
      </c>
      <c r="F89" s="36">
        <v>0</v>
      </c>
      <c r="G89" s="36">
        <v>2635</v>
      </c>
      <c r="H89" s="36">
        <v>10592</v>
      </c>
      <c r="I89" s="36">
        <v>7273</v>
      </c>
      <c r="J89" s="36">
        <v>0</v>
      </c>
      <c r="K89" s="36">
        <v>2633</v>
      </c>
      <c r="L89" s="36">
        <v>9906</v>
      </c>
      <c r="M89" s="36">
        <v>684</v>
      </c>
      <c r="N89" s="36">
        <v>0</v>
      </c>
      <c r="O89" s="36">
        <v>2</v>
      </c>
      <c r="P89" s="36">
        <v>686</v>
      </c>
      <c r="Q89" s="36">
        <v>0</v>
      </c>
      <c r="R89" s="36">
        <v>0</v>
      </c>
      <c r="S89" s="62">
        <v>0.9140379540027649</v>
      </c>
      <c r="T89" s="62">
        <v>0.9352341389728097</v>
      </c>
      <c r="U89" s="62">
        <v>0.9352341389728097</v>
      </c>
      <c r="V89" s="40"/>
      <c r="W89" s="40"/>
      <c r="X89" s="40"/>
      <c r="Y89" s="40"/>
      <c r="Z89" s="40"/>
      <c r="AA89" s="12"/>
      <c r="AB89" s="12"/>
      <c r="AC89" s="12"/>
    </row>
    <row r="90" spans="1:29" s="3" customFormat="1" ht="12.75">
      <c r="A90" s="12"/>
      <c r="B90" s="35" t="s">
        <v>73</v>
      </c>
      <c r="C90" s="57" t="s">
        <v>967</v>
      </c>
      <c r="D90" s="57" t="s">
        <v>455</v>
      </c>
      <c r="E90" s="36">
        <v>4303</v>
      </c>
      <c r="F90" s="36">
        <v>0</v>
      </c>
      <c r="G90" s="36">
        <v>724</v>
      </c>
      <c r="H90" s="36">
        <v>5027</v>
      </c>
      <c r="I90" s="36">
        <v>4119</v>
      </c>
      <c r="J90" s="36">
        <v>0</v>
      </c>
      <c r="K90" s="36">
        <v>724</v>
      </c>
      <c r="L90" s="36">
        <v>4843</v>
      </c>
      <c r="M90" s="36">
        <v>184</v>
      </c>
      <c r="N90" s="36">
        <v>0</v>
      </c>
      <c r="O90" s="36">
        <v>0</v>
      </c>
      <c r="P90" s="36">
        <v>184</v>
      </c>
      <c r="Q90" s="36">
        <v>0</v>
      </c>
      <c r="R90" s="36">
        <v>0</v>
      </c>
      <c r="S90" s="62">
        <v>0.9572391354868697</v>
      </c>
      <c r="T90" s="62">
        <v>0.963397652675552</v>
      </c>
      <c r="U90" s="62">
        <v>0.963397652675552</v>
      </c>
      <c r="V90" s="40"/>
      <c r="W90" s="40"/>
      <c r="X90" s="40"/>
      <c r="Y90" s="40"/>
      <c r="Z90" s="40"/>
      <c r="AA90" s="12"/>
      <c r="AB90" s="12"/>
      <c r="AC90" s="12"/>
    </row>
    <row r="91" spans="1:29" s="3" customFormat="1" ht="12.75">
      <c r="A91" s="12"/>
      <c r="B91" s="35" t="s">
        <v>177</v>
      </c>
      <c r="C91" s="57" t="s">
        <v>967</v>
      </c>
      <c r="D91" s="57" t="s">
        <v>411</v>
      </c>
      <c r="E91" s="36">
        <v>11914</v>
      </c>
      <c r="F91" s="36">
        <v>0</v>
      </c>
      <c r="G91" s="36">
        <v>7857</v>
      </c>
      <c r="H91" s="36">
        <v>19771</v>
      </c>
      <c r="I91" s="36">
        <v>9609</v>
      </c>
      <c r="J91" s="36">
        <v>0</v>
      </c>
      <c r="K91" s="36">
        <v>7829</v>
      </c>
      <c r="L91" s="36">
        <v>17438</v>
      </c>
      <c r="M91" s="36">
        <v>2305</v>
      </c>
      <c r="N91" s="36">
        <v>0</v>
      </c>
      <c r="O91" s="36">
        <v>28</v>
      </c>
      <c r="P91" s="36">
        <v>2333</v>
      </c>
      <c r="Q91" s="36">
        <v>7857</v>
      </c>
      <c r="R91" s="36">
        <v>28</v>
      </c>
      <c r="S91" s="62">
        <v>0.8065301326170892</v>
      </c>
      <c r="T91" s="62">
        <v>0.8065301326170892</v>
      </c>
      <c r="U91" s="62">
        <v>0.8819988872591169</v>
      </c>
      <c r="V91" s="40"/>
      <c r="W91" s="40"/>
      <c r="X91" s="40"/>
      <c r="Y91" s="40"/>
      <c r="Z91" s="40"/>
      <c r="AA91" s="12"/>
      <c r="AB91" s="12"/>
      <c r="AC91" s="12"/>
    </row>
    <row r="92" spans="1:29" s="3" customFormat="1" ht="12.75">
      <c r="A92" s="12"/>
      <c r="B92" s="35" t="s">
        <v>195</v>
      </c>
      <c r="C92" s="57" t="s">
        <v>967</v>
      </c>
      <c r="D92" s="57" t="s">
        <v>461</v>
      </c>
      <c r="E92" s="36">
        <v>4591</v>
      </c>
      <c r="F92" s="36">
        <v>0</v>
      </c>
      <c r="G92" s="36">
        <v>8672</v>
      </c>
      <c r="H92" s="36">
        <v>13263</v>
      </c>
      <c r="I92" s="36">
        <v>2249</v>
      </c>
      <c r="J92" s="36">
        <v>0</v>
      </c>
      <c r="K92" s="36">
        <v>8256</v>
      </c>
      <c r="L92" s="36">
        <v>10505</v>
      </c>
      <c r="M92" s="36">
        <v>2342</v>
      </c>
      <c r="N92" s="36">
        <v>0</v>
      </c>
      <c r="O92" s="36">
        <v>416</v>
      </c>
      <c r="P92" s="36">
        <v>2758</v>
      </c>
      <c r="Q92" s="36">
        <v>0</v>
      </c>
      <c r="R92" s="36">
        <v>0</v>
      </c>
      <c r="S92" s="62">
        <v>0.489871487693313</v>
      </c>
      <c r="T92" s="62">
        <v>0.792053079996984</v>
      </c>
      <c r="U92" s="62">
        <v>0.792053079996984</v>
      </c>
      <c r="V92" s="40"/>
      <c r="W92" s="40"/>
      <c r="X92" s="40"/>
      <c r="Y92" s="40"/>
      <c r="Z92" s="40"/>
      <c r="AA92" s="12"/>
      <c r="AB92" s="12"/>
      <c r="AC92" s="12"/>
    </row>
    <row r="93" spans="1:29" s="3" customFormat="1" ht="12.75">
      <c r="A93" s="12"/>
      <c r="B93" s="35" t="s">
        <v>152</v>
      </c>
      <c r="C93" s="57" t="s">
        <v>967</v>
      </c>
      <c r="D93" s="57" t="s">
        <v>422</v>
      </c>
      <c r="E93" s="36">
        <v>17435</v>
      </c>
      <c r="F93" s="36">
        <v>0</v>
      </c>
      <c r="G93" s="36">
        <v>10801</v>
      </c>
      <c r="H93" s="36">
        <v>28236</v>
      </c>
      <c r="I93" s="36">
        <v>15177</v>
      </c>
      <c r="J93" s="36">
        <v>0</v>
      </c>
      <c r="K93" s="36">
        <v>10794</v>
      </c>
      <c r="L93" s="36">
        <v>25971</v>
      </c>
      <c r="M93" s="36">
        <v>2258</v>
      </c>
      <c r="N93" s="36">
        <v>0</v>
      </c>
      <c r="O93" s="36">
        <v>7</v>
      </c>
      <c r="P93" s="36">
        <v>2265</v>
      </c>
      <c r="Q93" s="36">
        <v>6938</v>
      </c>
      <c r="R93" s="36">
        <v>6</v>
      </c>
      <c r="S93" s="62">
        <v>0.8704903928878692</v>
      </c>
      <c r="T93" s="62">
        <v>0.8939337026950888</v>
      </c>
      <c r="U93" s="62">
        <v>0.9197832554186145</v>
      </c>
      <c r="V93" s="40"/>
      <c r="W93" s="40"/>
      <c r="X93" s="40"/>
      <c r="Y93" s="40"/>
      <c r="Z93" s="40"/>
      <c r="AA93" s="12"/>
      <c r="AB93" s="12"/>
      <c r="AC93" s="12"/>
    </row>
    <row r="94" spans="1:29" s="3" customFormat="1" ht="12.75">
      <c r="A94" s="12"/>
      <c r="B94" s="35" t="s">
        <v>88</v>
      </c>
      <c r="C94" s="57" t="s">
        <v>967</v>
      </c>
      <c r="D94" s="57" t="s">
        <v>534</v>
      </c>
      <c r="E94" s="36">
        <v>0</v>
      </c>
      <c r="F94" s="36">
        <v>1213</v>
      </c>
      <c r="G94" s="36">
        <v>0</v>
      </c>
      <c r="H94" s="36">
        <v>1213</v>
      </c>
      <c r="I94" s="36">
        <v>0</v>
      </c>
      <c r="J94" s="36">
        <v>1144</v>
      </c>
      <c r="K94" s="36">
        <v>0</v>
      </c>
      <c r="L94" s="36">
        <v>1144</v>
      </c>
      <c r="M94" s="36">
        <v>0</v>
      </c>
      <c r="N94" s="36">
        <v>69</v>
      </c>
      <c r="O94" s="36">
        <v>0</v>
      </c>
      <c r="P94" s="36">
        <v>69</v>
      </c>
      <c r="Q94" s="36">
        <v>0</v>
      </c>
      <c r="R94" s="36">
        <v>0</v>
      </c>
      <c r="S94" s="62" t="s">
        <v>9</v>
      </c>
      <c r="T94" s="62">
        <v>0.9431162407254741</v>
      </c>
      <c r="U94" s="62">
        <v>0.9431162407254741</v>
      </c>
      <c r="V94" s="40"/>
      <c r="W94" s="40"/>
      <c r="X94" s="40"/>
      <c r="Y94" s="40"/>
      <c r="Z94" s="40"/>
      <c r="AA94" s="12"/>
      <c r="AB94" s="12"/>
      <c r="AC94" s="12"/>
    </row>
    <row r="95" spans="1:29" s="3" customFormat="1" ht="12.75">
      <c r="A95" s="12"/>
      <c r="B95" s="35" t="s">
        <v>307</v>
      </c>
      <c r="C95" s="57" t="s">
        <v>967</v>
      </c>
      <c r="D95" s="57" t="s">
        <v>466</v>
      </c>
      <c r="E95" s="36">
        <v>22685</v>
      </c>
      <c r="F95" s="36">
        <v>3696</v>
      </c>
      <c r="G95" s="36">
        <v>9519</v>
      </c>
      <c r="H95" s="36">
        <v>35900</v>
      </c>
      <c r="I95" s="36">
        <v>17350</v>
      </c>
      <c r="J95" s="36">
        <v>3668</v>
      </c>
      <c r="K95" s="36">
        <v>9460</v>
      </c>
      <c r="L95" s="36">
        <v>30478</v>
      </c>
      <c r="M95" s="36">
        <v>5335</v>
      </c>
      <c r="N95" s="36">
        <v>28</v>
      </c>
      <c r="O95" s="36">
        <v>59</v>
      </c>
      <c r="P95" s="36">
        <v>5422</v>
      </c>
      <c r="Q95" s="36">
        <v>0</v>
      </c>
      <c r="R95" s="36">
        <v>0</v>
      </c>
      <c r="S95" s="62">
        <v>0.7648225699801631</v>
      </c>
      <c r="T95" s="62">
        <v>0.8489693593314763</v>
      </c>
      <c r="U95" s="62">
        <v>0.8489693593314763</v>
      </c>
      <c r="V95" s="40"/>
      <c r="W95" s="40"/>
      <c r="X95" s="40"/>
      <c r="Y95" s="40"/>
      <c r="Z95" s="40"/>
      <c r="AA95" s="12"/>
      <c r="AB95" s="12"/>
      <c r="AC95" s="12"/>
    </row>
    <row r="96" spans="1:29" s="3" customFormat="1" ht="12.75">
      <c r="A96" s="12"/>
      <c r="B96" s="35" t="s">
        <v>67</v>
      </c>
      <c r="C96" s="57" t="s">
        <v>967</v>
      </c>
      <c r="D96" s="57" t="s">
        <v>400</v>
      </c>
      <c r="E96" s="36">
        <v>6063</v>
      </c>
      <c r="F96" s="36">
        <v>0</v>
      </c>
      <c r="G96" s="36">
        <v>1965</v>
      </c>
      <c r="H96" s="36">
        <v>8028</v>
      </c>
      <c r="I96" s="36">
        <v>4492</v>
      </c>
      <c r="J96" s="36">
        <v>0</v>
      </c>
      <c r="K96" s="36">
        <v>1961</v>
      </c>
      <c r="L96" s="36">
        <v>6453</v>
      </c>
      <c r="M96" s="36">
        <v>1571</v>
      </c>
      <c r="N96" s="36">
        <v>0</v>
      </c>
      <c r="O96" s="36">
        <v>4</v>
      </c>
      <c r="P96" s="36">
        <v>1575</v>
      </c>
      <c r="Q96" s="36">
        <v>0</v>
      </c>
      <c r="R96" s="36">
        <v>0</v>
      </c>
      <c r="S96" s="62">
        <v>0.7408873494969487</v>
      </c>
      <c r="T96" s="62">
        <v>0.8038116591928252</v>
      </c>
      <c r="U96" s="62">
        <v>0.8038116591928252</v>
      </c>
      <c r="V96" s="40"/>
      <c r="W96" s="40"/>
      <c r="X96" s="40"/>
      <c r="Y96" s="40"/>
      <c r="Z96" s="40"/>
      <c r="AA96" s="12"/>
      <c r="AB96" s="12"/>
      <c r="AC96" s="12"/>
    </row>
    <row r="97" spans="1:29" s="3" customFormat="1" ht="12.75">
      <c r="A97" s="12"/>
      <c r="B97" s="35" t="s">
        <v>190</v>
      </c>
      <c r="C97" s="57" t="s">
        <v>967</v>
      </c>
      <c r="D97" s="57" t="s">
        <v>470</v>
      </c>
      <c r="E97" s="36">
        <v>17989</v>
      </c>
      <c r="F97" s="36">
        <v>0</v>
      </c>
      <c r="G97" s="36">
        <v>4023</v>
      </c>
      <c r="H97" s="36">
        <v>22012</v>
      </c>
      <c r="I97" s="36">
        <v>15415</v>
      </c>
      <c r="J97" s="36">
        <v>0</v>
      </c>
      <c r="K97" s="36">
        <v>4007</v>
      </c>
      <c r="L97" s="36">
        <v>19422</v>
      </c>
      <c r="M97" s="36">
        <v>2574</v>
      </c>
      <c r="N97" s="36">
        <v>0</v>
      </c>
      <c r="O97" s="36">
        <v>16</v>
      </c>
      <c r="P97" s="36">
        <v>2590</v>
      </c>
      <c r="Q97" s="36">
        <v>0</v>
      </c>
      <c r="R97" s="36">
        <v>0</v>
      </c>
      <c r="S97" s="62">
        <v>0.8569125576741342</v>
      </c>
      <c r="T97" s="62">
        <v>0.8823369071415591</v>
      </c>
      <c r="U97" s="62">
        <v>0.8823369071415591</v>
      </c>
      <c r="V97" s="40"/>
      <c r="W97" s="40"/>
      <c r="X97" s="40"/>
      <c r="Y97" s="40"/>
      <c r="Z97" s="40"/>
      <c r="AA97" s="12"/>
      <c r="AB97" s="12"/>
      <c r="AC97" s="12"/>
    </row>
    <row r="98" spans="1:29" s="3" customFormat="1" ht="12.75">
      <c r="A98" s="12"/>
      <c r="B98" s="35" t="s">
        <v>133</v>
      </c>
      <c r="C98" s="57" t="s">
        <v>967</v>
      </c>
      <c r="D98" s="57" t="s">
        <v>454</v>
      </c>
      <c r="E98" s="36">
        <v>8002</v>
      </c>
      <c r="F98" s="36">
        <v>0</v>
      </c>
      <c r="G98" s="36">
        <v>1925</v>
      </c>
      <c r="H98" s="36">
        <v>9927</v>
      </c>
      <c r="I98" s="36">
        <v>6757</v>
      </c>
      <c r="J98" s="36">
        <v>0</v>
      </c>
      <c r="K98" s="36">
        <v>1924</v>
      </c>
      <c r="L98" s="36">
        <v>8681</v>
      </c>
      <c r="M98" s="36">
        <v>1245</v>
      </c>
      <c r="N98" s="36">
        <v>0</v>
      </c>
      <c r="O98" s="36">
        <v>1</v>
      </c>
      <c r="P98" s="36">
        <v>1246</v>
      </c>
      <c r="Q98" s="36">
        <v>493</v>
      </c>
      <c r="R98" s="36">
        <v>0</v>
      </c>
      <c r="S98" s="62">
        <v>0.8444138965258685</v>
      </c>
      <c r="T98" s="62">
        <v>0.8679245283018868</v>
      </c>
      <c r="U98" s="62">
        <v>0.8744837312380377</v>
      </c>
      <c r="V98" s="40"/>
      <c r="W98" s="40"/>
      <c r="X98" s="40"/>
      <c r="Y98" s="40"/>
      <c r="Z98" s="40"/>
      <c r="AA98" s="12"/>
      <c r="AB98" s="12"/>
      <c r="AC98" s="12"/>
    </row>
    <row r="99" spans="1:29" s="3" customFormat="1" ht="12.75">
      <c r="A99" s="12"/>
      <c r="B99" s="35" t="s">
        <v>172</v>
      </c>
      <c r="C99" s="57" t="s">
        <v>967</v>
      </c>
      <c r="D99" s="57" t="s">
        <v>474</v>
      </c>
      <c r="E99" s="36">
        <v>3784</v>
      </c>
      <c r="F99" s="36">
        <v>0</v>
      </c>
      <c r="G99" s="36">
        <v>11138</v>
      </c>
      <c r="H99" s="36">
        <v>14922</v>
      </c>
      <c r="I99" s="36">
        <v>3465</v>
      </c>
      <c r="J99" s="36">
        <v>0</v>
      </c>
      <c r="K99" s="36">
        <v>11124</v>
      </c>
      <c r="L99" s="36">
        <v>14589</v>
      </c>
      <c r="M99" s="36">
        <v>319</v>
      </c>
      <c r="N99" s="36">
        <v>0</v>
      </c>
      <c r="O99" s="36">
        <v>14</v>
      </c>
      <c r="P99" s="36">
        <v>333</v>
      </c>
      <c r="Q99" s="36">
        <v>0</v>
      </c>
      <c r="R99" s="36">
        <v>0</v>
      </c>
      <c r="S99" s="62">
        <v>0.9156976744186046</v>
      </c>
      <c r="T99" s="62">
        <v>0.9776839565741857</v>
      </c>
      <c r="U99" s="62">
        <v>0.9776839565741857</v>
      </c>
      <c r="V99" s="40"/>
      <c r="W99" s="40"/>
      <c r="X99" s="40"/>
      <c r="Y99" s="40"/>
      <c r="Z99" s="40"/>
      <c r="AA99" s="12"/>
      <c r="AB99" s="12"/>
      <c r="AC99" s="12"/>
    </row>
    <row r="100" spans="1:29" s="3" customFormat="1" ht="12.75">
      <c r="A100" s="12"/>
      <c r="B100" s="35" t="s">
        <v>111</v>
      </c>
      <c r="C100" s="57" t="s">
        <v>967</v>
      </c>
      <c r="D100" s="57" t="s">
        <v>477</v>
      </c>
      <c r="E100" s="36">
        <v>12824</v>
      </c>
      <c r="F100" s="36">
        <v>0</v>
      </c>
      <c r="G100" s="36">
        <v>1252</v>
      </c>
      <c r="H100" s="36">
        <v>14076</v>
      </c>
      <c r="I100" s="36">
        <v>10534</v>
      </c>
      <c r="J100" s="36">
        <v>0</v>
      </c>
      <c r="K100" s="36">
        <v>1245</v>
      </c>
      <c r="L100" s="36">
        <v>11779</v>
      </c>
      <c r="M100" s="36">
        <v>2290</v>
      </c>
      <c r="N100" s="36">
        <v>0</v>
      </c>
      <c r="O100" s="36">
        <v>7</v>
      </c>
      <c r="P100" s="36">
        <v>2297</v>
      </c>
      <c r="Q100" s="36">
        <v>1252</v>
      </c>
      <c r="R100" s="36">
        <v>7</v>
      </c>
      <c r="S100" s="62">
        <v>0.8214285714285714</v>
      </c>
      <c r="T100" s="62">
        <v>0.8214285714285714</v>
      </c>
      <c r="U100" s="62">
        <v>0.8368144359192953</v>
      </c>
      <c r="V100" s="40"/>
      <c r="W100" s="40"/>
      <c r="X100" s="40"/>
      <c r="Y100" s="40"/>
      <c r="Z100" s="40"/>
      <c r="AA100" s="12"/>
      <c r="AB100" s="12"/>
      <c r="AC100" s="12"/>
    </row>
    <row r="101" spans="1:29" s="3" customFormat="1" ht="12.75">
      <c r="A101" s="12"/>
      <c r="B101" s="35" t="s">
        <v>160</v>
      </c>
      <c r="C101" s="57" t="s">
        <v>967</v>
      </c>
      <c r="D101" s="57" t="s">
        <v>480</v>
      </c>
      <c r="E101" s="36">
        <v>9079</v>
      </c>
      <c r="F101" s="36">
        <v>0</v>
      </c>
      <c r="G101" s="36">
        <v>9747</v>
      </c>
      <c r="H101" s="36">
        <v>18826</v>
      </c>
      <c r="I101" s="36">
        <v>8284</v>
      </c>
      <c r="J101" s="36">
        <v>0</v>
      </c>
      <c r="K101" s="36">
        <v>9631</v>
      </c>
      <c r="L101" s="36">
        <v>17915</v>
      </c>
      <c r="M101" s="36">
        <v>795</v>
      </c>
      <c r="N101" s="36">
        <v>0</v>
      </c>
      <c r="O101" s="36">
        <v>116</v>
      </c>
      <c r="P101" s="36">
        <v>911</v>
      </c>
      <c r="Q101" s="36">
        <v>0</v>
      </c>
      <c r="R101" s="36">
        <v>0</v>
      </c>
      <c r="S101" s="62">
        <v>0.9124352902302015</v>
      </c>
      <c r="T101" s="62">
        <v>0.9516094762562414</v>
      </c>
      <c r="U101" s="62">
        <v>0.9516094762562414</v>
      </c>
      <c r="V101" s="40"/>
      <c r="W101" s="40"/>
      <c r="X101" s="40"/>
      <c r="Y101" s="40"/>
      <c r="Z101" s="40"/>
      <c r="AA101" s="12"/>
      <c r="AB101" s="12"/>
      <c r="AC101" s="12"/>
    </row>
    <row r="102" spans="1:29" s="3" customFormat="1" ht="12.75">
      <c r="A102" s="12"/>
      <c r="B102" s="35" t="s">
        <v>176</v>
      </c>
      <c r="C102" s="57" t="s">
        <v>967</v>
      </c>
      <c r="D102" s="57" t="s">
        <v>425</v>
      </c>
      <c r="E102" s="36">
        <v>23649</v>
      </c>
      <c r="F102" s="36">
        <v>0</v>
      </c>
      <c r="G102" s="36">
        <v>15328</v>
      </c>
      <c r="H102" s="36">
        <v>38977</v>
      </c>
      <c r="I102" s="36">
        <v>18289</v>
      </c>
      <c r="J102" s="36">
        <v>0</v>
      </c>
      <c r="K102" s="36">
        <v>15154</v>
      </c>
      <c r="L102" s="36">
        <v>33443</v>
      </c>
      <c r="M102" s="36">
        <v>5360</v>
      </c>
      <c r="N102" s="36">
        <v>0</v>
      </c>
      <c r="O102" s="36">
        <v>174</v>
      </c>
      <c r="P102" s="36">
        <v>5534</v>
      </c>
      <c r="Q102" s="36">
        <v>4414</v>
      </c>
      <c r="R102" s="36">
        <v>7</v>
      </c>
      <c r="S102" s="62">
        <v>0.7733519387711953</v>
      </c>
      <c r="T102" s="62">
        <v>0.8400891126348986</v>
      </c>
      <c r="U102" s="62">
        <v>0.8580188316186469</v>
      </c>
      <c r="V102" s="40"/>
      <c r="W102" s="40"/>
      <c r="X102" s="40"/>
      <c r="Y102" s="40"/>
      <c r="Z102" s="40"/>
      <c r="AA102" s="12"/>
      <c r="AB102" s="12"/>
      <c r="AC102" s="12"/>
    </row>
    <row r="103" spans="1:29" s="3" customFormat="1" ht="12.75">
      <c r="A103" s="12"/>
      <c r="B103" s="35" t="s">
        <v>144</v>
      </c>
      <c r="C103" s="57" t="s">
        <v>967</v>
      </c>
      <c r="D103" s="57" t="s">
        <v>428</v>
      </c>
      <c r="E103" s="36">
        <v>9839</v>
      </c>
      <c r="F103" s="36">
        <v>514</v>
      </c>
      <c r="G103" s="36">
        <v>9952</v>
      </c>
      <c r="H103" s="36">
        <v>20305</v>
      </c>
      <c r="I103" s="36">
        <v>6757</v>
      </c>
      <c r="J103" s="36">
        <v>514</v>
      </c>
      <c r="K103" s="36">
        <v>9952</v>
      </c>
      <c r="L103" s="36">
        <v>17223</v>
      </c>
      <c r="M103" s="36">
        <v>3082</v>
      </c>
      <c r="N103" s="36">
        <v>0</v>
      </c>
      <c r="O103" s="36">
        <v>0</v>
      </c>
      <c r="P103" s="36">
        <v>3082</v>
      </c>
      <c r="Q103" s="36">
        <v>0</v>
      </c>
      <c r="R103" s="36">
        <v>0</v>
      </c>
      <c r="S103" s="62">
        <v>0.6867567842260393</v>
      </c>
      <c r="T103" s="62">
        <v>0.8482147254370844</v>
      </c>
      <c r="U103" s="62">
        <v>0.8482147254370844</v>
      </c>
      <c r="V103" s="40"/>
      <c r="W103" s="40"/>
      <c r="X103" s="40"/>
      <c r="Y103" s="40"/>
      <c r="Z103" s="40"/>
      <c r="AA103" s="12"/>
      <c r="AB103" s="12"/>
      <c r="AC103" s="12"/>
    </row>
    <row r="104" spans="1:29" s="3" customFormat="1" ht="12.75">
      <c r="A104" s="12"/>
      <c r="B104" s="35" t="s">
        <v>126</v>
      </c>
      <c r="C104" s="57" t="s">
        <v>967</v>
      </c>
      <c r="D104" s="57" t="s">
        <v>485</v>
      </c>
      <c r="E104" s="36">
        <v>9286</v>
      </c>
      <c r="F104" s="36">
        <v>0</v>
      </c>
      <c r="G104" s="36">
        <v>0</v>
      </c>
      <c r="H104" s="36">
        <v>9286</v>
      </c>
      <c r="I104" s="36">
        <v>7749</v>
      </c>
      <c r="J104" s="36">
        <v>0</v>
      </c>
      <c r="K104" s="36">
        <v>0</v>
      </c>
      <c r="L104" s="36">
        <v>7749</v>
      </c>
      <c r="M104" s="36">
        <v>1537</v>
      </c>
      <c r="N104" s="36">
        <v>0</v>
      </c>
      <c r="O104" s="36">
        <v>0</v>
      </c>
      <c r="P104" s="36">
        <v>1537</v>
      </c>
      <c r="Q104" s="36">
        <v>0</v>
      </c>
      <c r="R104" s="36">
        <v>0</v>
      </c>
      <c r="S104" s="62">
        <v>0.8344820159379711</v>
      </c>
      <c r="T104" s="62">
        <v>0.8344820159379711</v>
      </c>
      <c r="U104" s="62">
        <v>0.8344820159379711</v>
      </c>
      <c r="V104" s="40"/>
      <c r="W104" s="40"/>
      <c r="X104" s="40"/>
      <c r="Y104" s="40"/>
      <c r="Z104" s="40"/>
      <c r="AA104" s="12"/>
      <c r="AB104" s="12"/>
      <c r="AC104" s="12"/>
    </row>
    <row r="105" spans="1:29" s="3" customFormat="1" ht="12.75">
      <c r="A105" s="12"/>
      <c r="B105" s="35" t="s">
        <v>75</v>
      </c>
      <c r="C105" s="57" t="s">
        <v>967</v>
      </c>
      <c r="D105" s="57" t="s">
        <v>487</v>
      </c>
      <c r="E105" s="36">
        <v>5082</v>
      </c>
      <c r="F105" s="36">
        <v>0</v>
      </c>
      <c r="G105" s="36">
        <v>323</v>
      </c>
      <c r="H105" s="36">
        <v>5405</v>
      </c>
      <c r="I105" s="36">
        <v>4957</v>
      </c>
      <c r="J105" s="36">
        <v>0</v>
      </c>
      <c r="K105" s="36">
        <v>323</v>
      </c>
      <c r="L105" s="36">
        <v>5280</v>
      </c>
      <c r="M105" s="36">
        <v>125</v>
      </c>
      <c r="N105" s="36">
        <v>0</v>
      </c>
      <c r="O105" s="36">
        <v>0</v>
      </c>
      <c r="P105" s="36">
        <v>125</v>
      </c>
      <c r="Q105" s="36">
        <v>0</v>
      </c>
      <c r="R105" s="36">
        <v>0</v>
      </c>
      <c r="S105" s="62">
        <v>0.9754033844942935</v>
      </c>
      <c r="T105" s="62">
        <v>0.9768732654949122</v>
      </c>
      <c r="U105" s="62">
        <v>0.9768732654949122</v>
      </c>
      <c r="V105" s="40"/>
      <c r="W105" s="40"/>
      <c r="X105" s="40"/>
      <c r="Y105" s="40"/>
      <c r="Z105" s="40"/>
      <c r="AA105" s="12"/>
      <c r="AB105" s="12"/>
      <c r="AC105" s="12"/>
    </row>
    <row r="106" spans="1:29" s="3" customFormat="1" ht="12.75">
      <c r="A106" s="12"/>
      <c r="B106" s="35" t="s">
        <v>267</v>
      </c>
      <c r="C106" s="57" t="s">
        <v>967</v>
      </c>
      <c r="D106" s="57" t="s">
        <v>490</v>
      </c>
      <c r="E106" s="36">
        <v>9312</v>
      </c>
      <c r="F106" s="36">
        <v>1237</v>
      </c>
      <c r="G106" s="36">
        <v>9013</v>
      </c>
      <c r="H106" s="36">
        <v>19562</v>
      </c>
      <c r="I106" s="36">
        <v>6799</v>
      </c>
      <c r="J106" s="36">
        <v>1237</v>
      </c>
      <c r="K106" s="36">
        <v>9013</v>
      </c>
      <c r="L106" s="36">
        <v>17049</v>
      </c>
      <c r="M106" s="36">
        <v>2513</v>
      </c>
      <c r="N106" s="36">
        <v>0</v>
      </c>
      <c r="O106" s="36">
        <v>0</v>
      </c>
      <c r="P106" s="36">
        <v>2513</v>
      </c>
      <c r="Q106" s="36">
        <v>0</v>
      </c>
      <c r="R106" s="36">
        <v>0</v>
      </c>
      <c r="S106" s="62">
        <v>0.7301331615120275</v>
      </c>
      <c r="T106" s="62">
        <v>0.8715366526939986</v>
      </c>
      <c r="U106" s="62">
        <v>0.8715366526939986</v>
      </c>
      <c r="V106" s="40"/>
      <c r="W106" s="40"/>
      <c r="X106" s="40"/>
      <c r="Y106" s="40"/>
      <c r="Z106" s="40"/>
      <c r="AA106" s="12"/>
      <c r="AB106" s="12"/>
      <c r="AC106" s="12"/>
    </row>
    <row r="107" spans="1:29" s="3" customFormat="1" ht="12.75">
      <c r="A107" s="12"/>
      <c r="B107" s="35" t="s">
        <v>165</v>
      </c>
      <c r="C107" s="57" t="s">
        <v>967</v>
      </c>
      <c r="D107" s="57" t="s">
        <v>491</v>
      </c>
      <c r="E107" s="36">
        <v>11020</v>
      </c>
      <c r="F107" s="36">
        <v>0</v>
      </c>
      <c r="G107" s="36">
        <v>2599</v>
      </c>
      <c r="H107" s="36">
        <v>13619</v>
      </c>
      <c r="I107" s="36">
        <v>10481</v>
      </c>
      <c r="J107" s="36">
        <v>0</v>
      </c>
      <c r="K107" s="36">
        <v>2599</v>
      </c>
      <c r="L107" s="36">
        <v>13080</v>
      </c>
      <c r="M107" s="36">
        <v>539</v>
      </c>
      <c r="N107" s="36">
        <v>0</v>
      </c>
      <c r="O107" s="36">
        <v>0</v>
      </c>
      <c r="P107" s="36">
        <v>539</v>
      </c>
      <c r="Q107" s="36">
        <v>285</v>
      </c>
      <c r="R107" s="36">
        <v>0</v>
      </c>
      <c r="S107" s="62">
        <v>0.9510889292196008</v>
      </c>
      <c r="T107" s="62">
        <v>0.9595770211489425</v>
      </c>
      <c r="U107" s="62">
        <v>0.9604229385417431</v>
      </c>
      <c r="V107" s="40"/>
      <c r="W107" s="40"/>
      <c r="X107" s="40"/>
      <c r="Y107" s="40"/>
      <c r="Z107" s="40"/>
      <c r="AA107" s="12"/>
      <c r="AB107" s="12"/>
      <c r="AC107" s="12"/>
    </row>
    <row r="108" spans="1:29" s="3" customFormat="1" ht="12.75">
      <c r="A108" s="12"/>
      <c r="B108" s="35" t="s">
        <v>591</v>
      </c>
      <c r="C108" s="57" t="s">
        <v>967</v>
      </c>
      <c r="D108" s="57" t="s">
        <v>592</v>
      </c>
      <c r="E108" s="36">
        <v>5353</v>
      </c>
      <c r="F108" s="36">
        <v>0</v>
      </c>
      <c r="G108" s="36">
        <v>720</v>
      </c>
      <c r="H108" s="36">
        <v>6073</v>
      </c>
      <c r="I108" s="36">
        <v>4925</v>
      </c>
      <c r="J108" s="36">
        <v>0</v>
      </c>
      <c r="K108" s="36">
        <v>719</v>
      </c>
      <c r="L108" s="36">
        <v>5644</v>
      </c>
      <c r="M108" s="36">
        <v>428</v>
      </c>
      <c r="N108" s="36">
        <v>0</v>
      </c>
      <c r="O108" s="36">
        <v>1</v>
      </c>
      <c r="P108" s="36">
        <v>429</v>
      </c>
      <c r="Q108" s="36">
        <v>0</v>
      </c>
      <c r="R108" s="36">
        <v>0</v>
      </c>
      <c r="S108" s="62">
        <v>0.9200448346721465</v>
      </c>
      <c r="T108" s="62">
        <v>0.9293594599044953</v>
      </c>
      <c r="U108" s="62">
        <v>0.9293594599044953</v>
      </c>
      <c r="V108" s="40"/>
      <c r="W108" s="40"/>
      <c r="X108" s="40"/>
      <c r="Y108" s="40"/>
      <c r="Z108" s="40"/>
      <c r="AA108" s="12"/>
      <c r="AB108" s="12"/>
      <c r="AC108" s="12"/>
    </row>
    <row r="109" spans="1:29" s="3" customFormat="1" ht="12.75">
      <c r="A109" s="12"/>
      <c r="B109" s="35" t="s">
        <v>173</v>
      </c>
      <c r="C109" s="57" t="s">
        <v>967</v>
      </c>
      <c r="D109" s="57" t="s">
        <v>494</v>
      </c>
      <c r="E109" s="36">
        <v>7487</v>
      </c>
      <c r="F109" s="36">
        <v>0</v>
      </c>
      <c r="G109" s="36">
        <v>5391</v>
      </c>
      <c r="H109" s="36">
        <v>12878</v>
      </c>
      <c r="I109" s="36">
        <v>5832</v>
      </c>
      <c r="J109" s="36">
        <v>0</v>
      </c>
      <c r="K109" s="36">
        <v>5342</v>
      </c>
      <c r="L109" s="36">
        <v>11174</v>
      </c>
      <c r="M109" s="36">
        <v>1655</v>
      </c>
      <c r="N109" s="36">
        <v>0</v>
      </c>
      <c r="O109" s="36">
        <v>49</v>
      </c>
      <c r="P109" s="36">
        <v>1704</v>
      </c>
      <c r="Q109" s="36">
        <v>2133</v>
      </c>
      <c r="R109" s="36">
        <v>1</v>
      </c>
      <c r="S109" s="62">
        <v>0.7789501803125417</v>
      </c>
      <c r="T109" s="62">
        <v>0.8415076779897627</v>
      </c>
      <c r="U109" s="62">
        <v>0.8676813169746855</v>
      </c>
      <c r="V109" s="40"/>
      <c r="W109" s="40"/>
      <c r="X109" s="40"/>
      <c r="Y109" s="40"/>
      <c r="Z109" s="40"/>
      <c r="AA109" s="12"/>
      <c r="AB109" s="12"/>
      <c r="AC109" s="12"/>
    </row>
    <row r="110" spans="1:29" s="3" customFormat="1" ht="12.75">
      <c r="A110" s="12"/>
      <c r="B110" s="35" t="s">
        <v>64</v>
      </c>
      <c r="C110" s="57" t="s">
        <v>967</v>
      </c>
      <c r="D110" s="57" t="s">
        <v>434</v>
      </c>
      <c r="E110" s="36">
        <v>10021</v>
      </c>
      <c r="F110" s="36">
        <v>0</v>
      </c>
      <c r="G110" s="36">
        <v>10363.474821085803</v>
      </c>
      <c r="H110" s="36">
        <v>20384.4748210858</v>
      </c>
      <c r="I110" s="36">
        <v>7275</v>
      </c>
      <c r="J110" s="36">
        <v>0</v>
      </c>
      <c r="K110" s="36">
        <v>10227.951721651641</v>
      </c>
      <c r="L110" s="36">
        <v>17502.95172165164</v>
      </c>
      <c r="M110" s="36">
        <v>2746</v>
      </c>
      <c r="N110" s="36">
        <v>0</v>
      </c>
      <c r="O110" s="36">
        <v>135.52309943416122</v>
      </c>
      <c r="P110" s="36">
        <v>2881.5230994341614</v>
      </c>
      <c r="Q110" s="36">
        <v>10363.474821085802</v>
      </c>
      <c r="R110" s="36">
        <v>135.5230994341614</v>
      </c>
      <c r="S110" s="62">
        <v>0.7259754515517414</v>
      </c>
      <c r="T110" s="62">
        <v>0.7259754515517414</v>
      </c>
      <c r="U110" s="62">
        <v>0.8586412882978226</v>
      </c>
      <c r="V110" s="40"/>
      <c r="W110" s="40"/>
      <c r="X110" s="40"/>
      <c r="Y110" s="40"/>
      <c r="Z110" s="40"/>
      <c r="AA110" s="12"/>
      <c r="AB110" s="12"/>
      <c r="AC110" s="12"/>
    </row>
    <row r="111" spans="1:29" s="3" customFormat="1" ht="12.75">
      <c r="A111" s="12"/>
      <c r="B111" s="35" t="s">
        <v>183</v>
      </c>
      <c r="C111" s="57" t="s">
        <v>967</v>
      </c>
      <c r="D111" s="57" t="s">
        <v>364</v>
      </c>
      <c r="E111" s="36">
        <v>8676</v>
      </c>
      <c r="F111" s="36">
        <v>0</v>
      </c>
      <c r="G111" s="36">
        <v>0</v>
      </c>
      <c r="H111" s="36">
        <v>8676</v>
      </c>
      <c r="I111" s="36">
        <v>7025</v>
      </c>
      <c r="J111" s="36">
        <v>0</v>
      </c>
      <c r="K111" s="36">
        <v>0</v>
      </c>
      <c r="L111" s="36">
        <v>7025</v>
      </c>
      <c r="M111" s="36">
        <v>1651</v>
      </c>
      <c r="N111" s="36">
        <v>0</v>
      </c>
      <c r="O111" s="36">
        <v>0</v>
      </c>
      <c r="P111" s="36">
        <v>1651</v>
      </c>
      <c r="Q111" s="36">
        <v>0</v>
      </c>
      <c r="R111" s="36">
        <v>0</v>
      </c>
      <c r="S111" s="62">
        <v>0.8097049331489166</v>
      </c>
      <c r="T111" s="62">
        <v>0.8097049331489166</v>
      </c>
      <c r="U111" s="62">
        <v>0.8097049331489166</v>
      </c>
      <c r="V111" s="40"/>
      <c r="W111" s="40"/>
      <c r="X111" s="40"/>
      <c r="Y111" s="40"/>
      <c r="Z111" s="40"/>
      <c r="AA111" s="12"/>
      <c r="AB111" s="12"/>
      <c r="AC111" s="12"/>
    </row>
    <row r="112" spans="1:29" s="3" customFormat="1" ht="12.75">
      <c r="A112" s="12"/>
      <c r="B112" s="35" t="s">
        <v>128</v>
      </c>
      <c r="C112" s="57" t="s">
        <v>967</v>
      </c>
      <c r="D112" s="57" t="s">
        <v>499</v>
      </c>
      <c r="E112" s="36">
        <v>7750</v>
      </c>
      <c r="F112" s="36">
        <v>0</v>
      </c>
      <c r="G112" s="36">
        <v>5311</v>
      </c>
      <c r="H112" s="36">
        <v>13061</v>
      </c>
      <c r="I112" s="36">
        <v>6180</v>
      </c>
      <c r="J112" s="36">
        <v>0</v>
      </c>
      <c r="K112" s="36">
        <v>5298</v>
      </c>
      <c r="L112" s="36">
        <v>11478</v>
      </c>
      <c r="M112" s="36">
        <v>1570</v>
      </c>
      <c r="N112" s="36">
        <v>0</v>
      </c>
      <c r="O112" s="36">
        <v>13</v>
      </c>
      <c r="P112" s="36">
        <v>1583</v>
      </c>
      <c r="Q112" s="36">
        <v>0</v>
      </c>
      <c r="R112" s="36">
        <v>0</v>
      </c>
      <c r="S112" s="62">
        <v>0.7974193548387096</v>
      </c>
      <c r="T112" s="62">
        <v>0.8787994793660516</v>
      </c>
      <c r="U112" s="62">
        <v>0.8787994793660516</v>
      </c>
      <c r="V112" s="40"/>
      <c r="W112" s="40"/>
      <c r="X112" s="40"/>
      <c r="Y112" s="40"/>
      <c r="Z112" s="40"/>
      <c r="AA112" s="12"/>
      <c r="AB112" s="12"/>
      <c r="AC112" s="12"/>
    </row>
    <row r="113" spans="1:29" s="3" customFormat="1" ht="12.75">
      <c r="A113" s="12"/>
      <c r="B113" s="35" t="s">
        <v>158</v>
      </c>
      <c r="C113" s="57" t="s">
        <v>967</v>
      </c>
      <c r="D113" s="57" t="s">
        <v>436</v>
      </c>
      <c r="E113" s="36">
        <v>10892</v>
      </c>
      <c r="F113" s="36">
        <v>1991</v>
      </c>
      <c r="G113" s="36">
        <v>8115</v>
      </c>
      <c r="H113" s="36">
        <v>20998</v>
      </c>
      <c r="I113" s="36">
        <v>10138</v>
      </c>
      <c r="J113" s="36">
        <v>1952</v>
      </c>
      <c r="K113" s="36">
        <v>8115</v>
      </c>
      <c r="L113" s="36">
        <v>20205</v>
      </c>
      <c r="M113" s="36">
        <v>754</v>
      </c>
      <c r="N113" s="36">
        <v>39</v>
      </c>
      <c r="O113" s="36">
        <v>0</v>
      </c>
      <c r="P113" s="36">
        <v>793</v>
      </c>
      <c r="Q113" s="36">
        <v>0</v>
      </c>
      <c r="R113" s="36">
        <v>0</v>
      </c>
      <c r="S113" s="62">
        <v>0.930774880646346</v>
      </c>
      <c r="T113" s="62">
        <v>0.9622344985236689</v>
      </c>
      <c r="U113" s="62">
        <v>0.9622344985236689</v>
      </c>
      <c r="V113" s="40"/>
      <c r="W113" s="40"/>
      <c r="X113" s="40"/>
      <c r="Y113" s="40"/>
      <c r="Z113" s="40"/>
      <c r="AA113" s="12"/>
      <c r="AB113" s="12"/>
      <c r="AC113" s="12"/>
    </row>
    <row r="114" spans="1:29" s="3" customFormat="1" ht="12.75">
      <c r="A114" s="12"/>
      <c r="B114" s="35" t="s">
        <v>92</v>
      </c>
      <c r="C114" s="57" t="s">
        <v>967</v>
      </c>
      <c r="D114" s="57" t="s">
        <v>502</v>
      </c>
      <c r="E114" s="36">
        <v>8600</v>
      </c>
      <c r="F114" s="36">
        <v>0</v>
      </c>
      <c r="G114" s="36">
        <v>0</v>
      </c>
      <c r="H114" s="36">
        <v>8600</v>
      </c>
      <c r="I114" s="36">
        <v>7238</v>
      </c>
      <c r="J114" s="36">
        <v>0</v>
      </c>
      <c r="K114" s="36">
        <v>0</v>
      </c>
      <c r="L114" s="36">
        <v>7238</v>
      </c>
      <c r="M114" s="36">
        <v>1362</v>
      </c>
      <c r="N114" s="36">
        <v>0</v>
      </c>
      <c r="O114" s="36">
        <v>0</v>
      </c>
      <c r="P114" s="36">
        <v>1362</v>
      </c>
      <c r="Q114" s="36">
        <v>0</v>
      </c>
      <c r="R114" s="36">
        <v>0</v>
      </c>
      <c r="S114" s="62">
        <v>0.8416279069767442</v>
      </c>
      <c r="T114" s="62">
        <v>0.8416279069767442</v>
      </c>
      <c r="U114" s="62">
        <v>0.8416279069767442</v>
      </c>
      <c r="V114" s="40"/>
      <c r="W114" s="40"/>
      <c r="X114" s="40"/>
      <c r="Y114" s="40"/>
      <c r="Z114" s="40"/>
      <c r="AA114" s="12"/>
      <c r="AB114" s="12"/>
      <c r="AC114" s="12"/>
    </row>
    <row r="115" spans="1:29" s="3" customFormat="1" ht="12.75">
      <c r="A115" s="12"/>
      <c r="B115" s="35" t="s">
        <v>167</v>
      </c>
      <c r="C115" s="57" t="s">
        <v>967</v>
      </c>
      <c r="D115" s="57" t="s">
        <v>505</v>
      </c>
      <c r="E115" s="36">
        <v>8038</v>
      </c>
      <c r="F115" s="36">
        <v>86</v>
      </c>
      <c r="G115" s="36">
        <v>1891</v>
      </c>
      <c r="H115" s="36">
        <v>10015</v>
      </c>
      <c r="I115" s="36">
        <v>6200</v>
      </c>
      <c r="J115" s="36">
        <v>86</v>
      </c>
      <c r="K115" s="36">
        <v>1831</v>
      </c>
      <c r="L115" s="36">
        <v>8117</v>
      </c>
      <c r="M115" s="36">
        <v>1838</v>
      </c>
      <c r="N115" s="36">
        <v>0</v>
      </c>
      <c r="O115" s="36">
        <v>60</v>
      </c>
      <c r="P115" s="36">
        <v>1898</v>
      </c>
      <c r="Q115" s="36">
        <v>0</v>
      </c>
      <c r="R115" s="36">
        <v>0</v>
      </c>
      <c r="S115" s="62">
        <v>0.7713361532719581</v>
      </c>
      <c r="T115" s="62">
        <v>0.8104842735896156</v>
      </c>
      <c r="U115" s="62">
        <v>0.8104842735896156</v>
      </c>
      <c r="V115" s="40"/>
      <c r="W115" s="40"/>
      <c r="X115" s="40"/>
      <c r="Y115" s="40"/>
      <c r="Z115" s="40"/>
      <c r="AA115" s="12"/>
      <c r="AB115" s="12"/>
      <c r="AC115" s="12"/>
    </row>
    <row r="116" spans="1:29" s="3" customFormat="1" ht="12.75">
      <c r="A116" s="12"/>
      <c r="B116" s="35" t="s">
        <v>185</v>
      </c>
      <c r="C116" s="57" t="s">
        <v>967</v>
      </c>
      <c r="D116" s="57" t="s">
        <v>508</v>
      </c>
      <c r="E116" s="36">
        <v>6785</v>
      </c>
      <c r="F116" s="36">
        <v>0</v>
      </c>
      <c r="G116" s="36">
        <v>4573.653915120081</v>
      </c>
      <c r="H116" s="36">
        <v>11358.653915120081</v>
      </c>
      <c r="I116" s="36">
        <v>4885</v>
      </c>
      <c r="J116" s="36">
        <v>0</v>
      </c>
      <c r="K116" s="36">
        <v>4470.932710732882</v>
      </c>
      <c r="L116" s="36">
        <v>9355.932710732883</v>
      </c>
      <c r="M116" s="36">
        <v>1900</v>
      </c>
      <c r="N116" s="36">
        <v>0</v>
      </c>
      <c r="O116" s="36">
        <v>102.72120438719949</v>
      </c>
      <c r="P116" s="36">
        <v>2002.7212043871996</v>
      </c>
      <c r="Q116" s="36">
        <v>1775.6539151200814</v>
      </c>
      <c r="R116" s="36">
        <v>24.721204387199577</v>
      </c>
      <c r="S116" s="62">
        <v>0.7199705232129698</v>
      </c>
      <c r="T116" s="62">
        <v>0.7935928206198476</v>
      </c>
      <c r="U116" s="62">
        <v>0.8236832269604346</v>
      </c>
      <c r="V116" s="40"/>
      <c r="W116" s="40"/>
      <c r="X116" s="40"/>
      <c r="Y116" s="40"/>
      <c r="Z116" s="40"/>
      <c r="AA116" s="12"/>
      <c r="AB116" s="12"/>
      <c r="AC116" s="12"/>
    </row>
    <row r="117" spans="1:29" s="3" customFormat="1" ht="12.75">
      <c r="A117" s="12"/>
      <c r="B117" s="35" t="s">
        <v>63</v>
      </c>
      <c r="C117" s="57" t="s">
        <v>967</v>
      </c>
      <c r="D117" s="57" t="s">
        <v>450</v>
      </c>
      <c r="E117" s="36">
        <v>7785</v>
      </c>
      <c r="F117" s="36">
        <v>0</v>
      </c>
      <c r="G117" s="36">
        <v>9931</v>
      </c>
      <c r="H117" s="36">
        <v>17716</v>
      </c>
      <c r="I117" s="36">
        <v>5195</v>
      </c>
      <c r="J117" s="36">
        <v>0</v>
      </c>
      <c r="K117" s="36">
        <v>9913</v>
      </c>
      <c r="L117" s="36">
        <v>15108</v>
      </c>
      <c r="M117" s="36">
        <v>2590</v>
      </c>
      <c r="N117" s="36">
        <v>0</v>
      </c>
      <c r="O117" s="36">
        <v>18</v>
      </c>
      <c r="P117" s="36">
        <v>2608</v>
      </c>
      <c r="Q117" s="36">
        <v>6594</v>
      </c>
      <c r="R117" s="36">
        <v>13</v>
      </c>
      <c r="S117" s="62">
        <v>0.6673089274245344</v>
      </c>
      <c r="T117" s="62">
        <v>0.7666786549181802</v>
      </c>
      <c r="U117" s="62">
        <v>0.8527884398284037</v>
      </c>
      <c r="V117" s="40"/>
      <c r="W117" s="40"/>
      <c r="X117" s="40"/>
      <c r="Y117" s="40"/>
      <c r="Z117" s="40"/>
      <c r="AA117" s="12"/>
      <c r="AB117" s="12"/>
      <c r="AC117" s="12"/>
    </row>
    <row r="118" spans="1:29" s="3" customFormat="1" ht="12.75">
      <c r="A118" s="12"/>
      <c r="B118" s="35" t="s">
        <v>153</v>
      </c>
      <c r="C118" s="57" t="s">
        <v>967</v>
      </c>
      <c r="D118" s="57" t="s">
        <v>445</v>
      </c>
      <c r="E118" s="36">
        <v>7521</v>
      </c>
      <c r="F118" s="36">
        <v>0</v>
      </c>
      <c r="G118" s="36">
        <v>4282.379263794115</v>
      </c>
      <c r="H118" s="36">
        <v>11803.379263794115</v>
      </c>
      <c r="I118" s="36">
        <v>5734</v>
      </c>
      <c r="J118" s="36">
        <v>0</v>
      </c>
      <c r="K118" s="36">
        <v>4231.063567615476</v>
      </c>
      <c r="L118" s="36">
        <v>9965.063567615476</v>
      </c>
      <c r="M118" s="36">
        <v>1787</v>
      </c>
      <c r="N118" s="36">
        <v>0</v>
      </c>
      <c r="O118" s="36">
        <v>51.31569617863928</v>
      </c>
      <c r="P118" s="36">
        <v>1838.3156961786392</v>
      </c>
      <c r="Q118" s="36">
        <v>3470.379263794115</v>
      </c>
      <c r="R118" s="36">
        <v>48.3156961786392</v>
      </c>
      <c r="S118" s="62">
        <v>0.7623986172051589</v>
      </c>
      <c r="T118" s="62">
        <v>0.7851914076563062</v>
      </c>
      <c r="U118" s="62">
        <v>0.8442551361695613</v>
      </c>
      <c r="V118" s="40"/>
      <c r="W118" s="40"/>
      <c r="X118" s="40"/>
      <c r="Y118" s="40"/>
      <c r="Z118" s="40"/>
      <c r="AA118" s="12"/>
      <c r="AB118" s="12"/>
      <c r="AC118" s="12"/>
    </row>
    <row r="119" spans="1:29" s="3" customFormat="1" ht="12.75">
      <c r="A119" s="12"/>
      <c r="B119" s="35" t="s">
        <v>72</v>
      </c>
      <c r="C119" s="57" t="s">
        <v>967</v>
      </c>
      <c r="D119" s="57" t="s">
        <v>409</v>
      </c>
      <c r="E119" s="36">
        <v>10509</v>
      </c>
      <c r="F119" s="36">
        <v>0</v>
      </c>
      <c r="G119" s="36">
        <v>7265</v>
      </c>
      <c r="H119" s="36">
        <v>17774</v>
      </c>
      <c r="I119" s="36">
        <v>7752</v>
      </c>
      <c r="J119" s="36">
        <v>0</v>
      </c>
      <c r="K119" s="36">
        <v>7231</v>
      </c>
      <c r="L119" s="36">
        <v>14983</v>
      </c>
      <c r="M119" s="36">
        <v>2757</v>
      </c>
      <c r="N119" s="36">
        <v>0</v>
      </c>
      <c r="O119" s="36">
        <v>34</v>
      </c>
      <c r="P119" s="36">
        <v>2791</v>
      </c>
      <c r="Q119" s="36">
        <v>285</v>
      </c>
      <c r="R119" s="36">
        <v>0</v>
      </c>
      <c r="S119" s="62">
        <v>0.7376534399086497</v>
      </c>
      <c r="T119" s="62">
        <v>0.8404139744982561</v>
      </c>
      <c r="U119" s="62">
        <v>0.8429728817373692</v>
      </c>
      <c r="V119" s="40"/>
      <c r="W119" s="40"/>
      <c r="X119" s="40"/>
      <c r="Y119" s="40"/>
      <c r="Z119" s="40"/>
      <c r="AA119" s="12"/>
      <c r="AB119" s="12"/>
      <c r="AC119" s="12"/>
    </row>
    <row r="120" spans="1:29" s="3" customFormat="1" ht="12.75">
      <c r="A120" s="12"/>
      <c r="B120" s="35" t="s">
        <v>163</v>
      </c>
      <c r="C120" s="57" t="s">
        <v>968</v>
      </c>
      <c r="D120" s="57" t="s">
        <v>458</v>
      </c>
      <c r="E120" s="36">
        <v>9573</v>
      </c>
      <c r="F120" s="36">
        <v>0</v>
      </c>
      <c r="G120" s="36">
        <v>7599</v>
      </c>
      <c r="H120" s="36">
        <v>17172</v>
      </c>
      <c r="I120" s="36">
        <v>7166</v>
      </c>
      <c r="J120" s="36">
        <v>0</v>
      </c>
      <c r="K120" s="36">
        <v>7567</v>
      </c>
      <c r="L120" s="36">
        <v>14733</v>
      </c>
      <c r="M120" s="36">
        <v>2407</v>
      </c>
      <c r="N120" s="36">
        <v>0</v>
      </c>
      <c r="O120" s="36">
        <v>32</v>
      </c>
      <c r="P120" s="36">
        <v>2439</v>
      </c>
      <c r="Q120" s="36">
        <v>7599</v>
      </c>
      <c r="R120" s="36">
        <v>32</v>
      </c>
      <c r="S120" s="62">
        <v>0.7485636686514154</v>
      </c>
      <c r="T120" s="62">
        <v>0.7485636686514154</v>
      </c>
      <c r="U120" s="62">
        <v>0.8579664570230608</v>
      </c>
      <c r="V120" s="40"/>
      <c r="W120" s="40"/>
      <c r="X120" s="40"/>
      <c r="Y120" s="40"/>
      <c r="Z120" s="40"/>
      <c r="AA120" s="12"/>
      <c r="AB120" s="12"/>
      <c r="AC120" s="12"/>
    </row>
    <row r="121" spans="1:29" s="3" customFormat="1" ht="12.75">
      <c r="A121" s="12"/>
      <c r="B121" s="35" t="s">
        <v>192</v>
      </c>
      <c r="C121" s="57" t="s">
        <v>968</v>
      </c>
      <c r="D121" s="57" t="s">
        <v>514</v>
      </c>
      <c r="E121" s="36">
        <v>14085</v>
      </c>
      <c r="F121" s="36">
        <v>1227</v>
      </c>
      <c r="G121" s="36">
        <v>3584.1195788456016</v>
      </c>
      <c r="H121" s="36">
        <v>18896.119578845603</v>
      </c>
      <c r="I121" s="36">
        <v>11050</v>
      </c>
      <c r="J121" s="36">
        <v>1206</v>
      </c>
      <c r="K121" s="36">
        <v>3547.277662804574</v>
      </c>
      <c r="L121" s="36">
        <v>15803.277662804576</v>
      </c>
      <c r="M121" s="36">
        <v>3035</v>
      </c>
      <c r="N121" s="36">
        <v>21</v>
      </c>
      <c r="O121" s="36">
        <v>36.84191604102781</v>
      </c>
      <c r="P121" s="36">
        <v>3092.8419160410276</v>
      </c>
      <c r="Q121" s="36">
        <v>3584.1195788456025</v>
      </c>
      <c r="R121" s="36">
        <v>36.841916041027616</v>
      </c>
      <c r="S121" s="62">
        <v>0.7845225417110401</v>
      </c>
      <c r="T121" s="62">
        <v>0.800417972831766</v>
      </c>
      <c r="U121" s="62">
        <v>0.836323965714977</v>
      </c>
      <c r="V121" s="40"/>
      <c r="W121" s="40"/>
      <c r="X121" s="40"/>
      <c r="Y121" s="40"/>
      <c r="Z121" s="40"/>
      <c r="AA121" s="12"/>
      <c r="AB121" s="12"/>
      <c r="AC121" s="12"/>
    </row>
    <row r="122" spans="1:29" s="3" customFormat="1" ht="12.75">
      <c r="A122" s="12"/>
      <c r="B122" s="35" t="s">
        <v>197</v>
      </c>
      <c r="C122" s="57" t="s">
        <v>968</v>
      </c>
      <c r="D122" s="57" t="s">
        <v>516</v>
      </c>
      <c r="E122" s="36">
        <v>6968</v>
      </c>
      <c r="F122" s="36">
        <v>1280</v>
      </c>
      <c r="G122" s="36">
        <v>5790</v>
      </c>
      <c r="H122" s="36">
        <v>14038</v>
      </c>
      <c r="I122" s="36">
        <v>5188</v>
      </c>
      <c r="J122" s="36">
        <v>1280</v>
      </c>
      <c r="K122" s="36">
        <v>5769</v>
      </c>
      <c r="L122" s="36">
        <v>12237</v>
      </c>
      <c r="M122" s="36">
        <v>1780</v>
      </c>
      <c r="N122" s="36">
        <v>0</v>
      </c>
      <c r="O122" s="36">
        <v>21</v>
      </c>
      <c r="P122" s="36">
        <v>1801</v>
      </c>
      <c r="Q122" s="36">
        <v>0</v>
      </c>
      <c r="R122" s="36">
        <v>0</v>
      </c>
      <c r="S122" s="62">
        <v>0.7445464982778416</v>
      </c>
      <c r="T122" s="62">
        <v>0.8717053711354894</v>
      </c>
      <c r="U122" s="62">
        <v>0.8717053711354894</v>
      </c>
      <c r="V122" s="40"/>
      <c r="W122" s="40"/>
      <c r="X122" s="40"/>
      <c r="Y122" s="40"/>
      <c r="Z122" s="40"/>
      <c r="AA122" s="12"/>
      <c r="AB122" s="12"/>
      <c r="AC122" s="12"/>
    </row>
    <row r="123" spans="1:29" s="3" customFormat="1" ht="12.75">
      <c r="A123" s="12"/>
      <c r="B123" s="35" t="s">
        <v>131</v>
      </c>
      <c r="C123" s="57" t="s">
        <v>968</v>
      </c>
      <c r="D123" s="57" t="s">
        <v>517</v>
      </c>
      <c r="E123" s="36">
        <v>9680</v>
      </c>
      <c r="F123" s="36">
        <v>0</v>
      </c>
      <c r="G123" s="36">
        <v>1708</v>
      </c>
      <c r="H123" s="36">
        <v>11388</v>
      </c>
      <c r="I123" s="36">
        <v>7929</v>
      </c>
      <c r="J123" s="36">
        <v>0</v>
      </c>
      <c r="K123" s="36">
        <v>1705</v>
      </c>
      <c r="L123" s="36">
        <v>9634</v>
      </c>
      <c r="M123" s="36">
        <v>1751</v>
      </c>
      <c r="N123" s="36">
        <v>0</v>
      </c>
      <c r="O123" s="36">
        <v>3</v>
      </c>
      <c r="P123" s="36">
        <v>1754</v>
      </c>
      <c r="Q123" s="36">
        <v>0</v>
      </c>
      <c r="R123" s="36">
        <v>0</v>
      </c>
      <c r="S123" s="62">
        <v>0.8191115702479339</v>
      </c>
      <c r="T123" s="62">
        <v>0.8459782226905515</v>
      </c>
      <c r="U123" s="62">
        <v>0.8459782226905515</v>
      </c>
      <c r="V123" s="40"/>
      <c r="W123" s="40"/>
      <c r="X123" s="40"/>
      <c r="Y123" s="40"/>
      <c r="Z123" s="40"/>
      <c r="AA123" s="12"/>
      <c r="AB123" s="12"/>
      <c r="AC123" s="12"/>
    </row>
    <row r="124" spans="1:29" s="3" customFormat="1" ht="12.75">
      <c r="A124" s="12"/>
      <c r="B124" s="35" t="s">
        <v>171</v>
      </c>
      <c r="C124" s="57" t="s">
        <v>968</v>
      </c>
      <c r="D124" s="57" t="s">
        <v>483</v>
      </c>
      <c r="E124" s="36">
        <v>15559</v>
      </c>
      <c r="F124" s="36">
        <v>0</v>
      </c>
      <c r="G124" s="36">
        <v>10710.246711119122</v>
      </c>
      <c r="H124" s="36">
        <v>26269.24671111912</v>
      </c>
      <c r="I124" s="36">
        <v>11357</v>
      </c>
      <c r="J124" s="36">
        <v>0</v>
      </c>
      <c r="K124" s="36">
        <v>10678.527572535593</v>
      </c>
      <c r="L124" s="36">
        <v>22035.527572535593</v>
      </c>
      <c r="M124" s="36">
        <v>4202</v>
      </c>
      <c r="N124" s="36">
        <v>0</v>
      </c>
      <c r="O124" s="36">
        <v>31.719138583528565</v>
      </c>
      <c r="P124" s="36">
        <v>4233.719138583529</v>
      </c>
      <c r="Q124" s="36">
        <v>6902.246711119122</v>
      </c>
      <c r="R124" s="36">
        <v>17.719138583528547</v>
      </c>
      <c r="S124" s="62">
        <v>0.7299312295134649</v>
      </c>
      <c r="T124" s="62">
        <v>0.7823101151443177</v>
      </c>
      <c r="U124" s="62">
        <v>0.8388336298660783</v>
      </c>
      <c r="V124" s="40"/>
      <c r="W124" s="40"/>
      <c r="X124" s="40"/>
      <c r="Y124" s="40"/>
      <c r="Z124" s="40"/>
      <c r="AA124" s="12"/>
      <c r="AB124" s="12"/>
      <c r="AC124" s="12"/>
    </row>
    <row r="125" spans="1:29" s="3" customFormat="1" ht="12.75">
      <c r="A125" s="12"/>
      <c r="B125" s="35" t="s">
        <v>189</v>
      </c>
      <c r="C125" s="57" t="s">
        <v>968</v>
      </c>
      <c r="D125" s="57" t="s">
        <v>522</v>
      </c>
      <c r="E125" s="36">
        <v>10478</v>
      </c>
      <c r="F125" s="36">
        <v>0</v>
      </c>
      <c r="G125" s="36">
        <v>4339</v>
      </c>
      <c r="H125" s="36">
        <v>14817</v>
      </c>
      <c r="I125" s="36">
        <v>9693</v>
      </c>
      <c r="J125" s="36">
        <v>0</v>
      </c>
      <c r="K125" s="36">
        <v>4339</v>
      </c>
      <c r="L125" s="36">
        <v>14032</v>
      </c>
      <c r="M125" s="36">
        <v>785</v>
      </c>
      <c r="N125" s="36">
        <v>0</v>
      </c>
      <c r="O125" s="36">
        <v>0</v>
      </c>
      <c r="P125" s="36">
        <v>785</v>
      </c>
      <c r="Q125" s="36">
        <v>3430</v>
      </c>
      <c r="R125" s="36">
        <v>0</v>
      </c>
      <c r="S125" s="62">
        <v>0.9250811223515938</v>
      </c>
      <c r="T125" s="62">
        <v>0.931061737068587</v>
      </c>
      <c r="U125" s="62">
        <v>0.9470203145036107</v>
      </c>
      <c r="V125" s="40"/>
      <c r="W125" s="40"/>
      <c r="X125" s="40"/>
      <c r="Y125" s="40"/>
      <c r="Z125" s="40"/>
      <c r="AA125" s="12"/>
      <c r="AB125" s="12"/>
      <c r="AC125" s="12"/>
    </row>
    <row r="126" spans="1:29" s="3" customFormat="1" ht="12.75">
      <c r="A126" s="12"/>
      <c r="B126" s="35" t="s">
        <v>83</v>
      </c>
      <c r="C126" s="57" t="s">
        <v>968</v>
      </c>
      <c r="D126" s="57" t="s">
        <v>465</v>
      </c>
      <c r="E126" s="36">
        <v>20727</v>
      </c>
      <c r="F126" s="36">
        <v>0</v>
      </c>
      <c r="G126" s="36">
        <v>8261</v>
      </c>
      <c r="H126" s="36">
        <v>28988</v>
      </c>
      <c r="I126" s="36">
        <v>17271</v>
      </c>
      <c r="J126" s="36">
        <v>0</v>
      </c>
      <c r="K126" s="36">
        <v>8242</v>
      </c>
      <c r="L126" s="36">
        <v>25513</v>
      </c>
      <c r="M126" s="36">
        <v>3456</v>
      </c>
      <c r="N126" s="36">
        <v>0</v>
      </c>
      <c r="O126" s="36">
        <v>19</v>
      </c>
      <c r="P126" s="36">
        <v>3475</v>
      </c>
      <c r="Q126" s="36">
        <v>8261</v>
      </c>
      <c r="R126" s="36">
        <v>19</v>
      </c>
      <c r="S126" s="62">
        <v>0.8332609639600521</v>
      </c>
      <c r="T126" s="62">
        <v>0.8332609639600521</v>
      </c>
      <c r="U126" s="62">
        <v>0.8801228094383883</v>
      </c>
      <c r="V126" s="40"/>
      <c r="W126" s="40"/>
      <c r="X126" s="40"/>
      <c r="Y126" s="40"/>
      <c r="Z126" s="40"/>
      <c r="AA126" s="12"/>
      <c r="AB126" s="12"/>
      <c r="AC126" s="12"/>
    </row>
    <row r="127" spans="1:29" s="3" customFormat="1" ht="12.75">
      <c r="A127" s="12"/>
      <c r="B127" s="35" t="s">
        <v>130</v>
      </c>
      <c r="C127" s="57" t="s">
        <v>968</v>
      </c>
      <c r="D127" s="57" t="s">
        <v>463</v>
      </c>
      <c r="E127" s="36">
        <v>10179</v>
      </c>
      <c r="F127" s="36">
        <v>0</v>
      </c>
      <c r="G127" s="36">
        <v>1013</v>
      </c>
      <c r="H127" s="36">
        <v>11192</v>
      </c>
      <c r="I127" s="36">
        <v>8868</v>
      </c>
      <c r="J127" s="36">
        <v>0</v>
      </c>
      <c r="K127" s="36">
        <v>1009</v>
      </c>
      <c r="L127" s="36">
        <v>9877</v>
      </c>
      <c r="M127" s="36">
        <v>1311</v>
      </c>
      <c r="N127" s="36">
        <v>0</v>
      </c>
      <c r="O127" s="36">
        <v>4</v>
      </c>
      <c r="P127" s="36">
        <v>1315</v>
      </c>
      <c r="Q127" s="36">
        <v>0</v>
      </c>
      <c r="R127" s="36">
        <v>0</v>
      </c>
      <c r="S127" s="62">
        <v>0.8712054229295608</v>
      </c>
      <c r="T127" s="62">
        <v>0.882505360972123</v>
      </c>
      <c r="U127" s="62">
        <v>0.882505360972123</v>
      </c>
      <c r="V127" s="40"/>
      <c r="W127" s="40"/>
      <c r="X127" s="40"/>
      <c r="Y127" s="40"/>
      <c r="Z127" s="40"/>
      <c r="AA127" s="12"/>
      <c r="AB127" s="12"/>
      <c r="AC127" s="12"/>
    </row>
    <row r="128" spans="1:29" s="3" customFormat="1" ht="12.75">
      <c r="A128" s="12"/>
      <c r="B128" s="35" t="s">
        <v>45</v>
      </c>
      <c r="C128" s="57" t="s">
        <v>968</v>
      </c>
      <c r="D128" s="57" t="s">
        <v>525</v>
      </c>
      <c r="E128" s="36">
        <v>3791</v>
      </c>
      <c r="F128" s="36">
        <v>0</v>
      </c>
      <c r="G128" s="36">
        <v>1039</v>
      </c>
      <c r="H128" s="36">
        <v>4830</v>
      </c>
      <c r="I128" s="36">
        <v>3045</v>
      </c>
      <c r="J128" s="36">
        <v>0</v>
      </c>
      <c r="K128" s="36">
        <v>1039</v>
      </c>
      <c r="L128" s="36">
        <v>4084</v>
      </c>
      <c r="M128" s="36">
        <v>746</v>
      </c>
      <c r="N128" s="36">
        <v>0</v>
      </c>
      <c r="O128" s="36">
        <v>0</v>
      </c>
      <c r="P128" s="36">
        <v>746</v>
      </c>
      <c r="Q128" s="36">
        <v>0</v>
      </c>
      <c r="R128" s="36">
        <v>0</v>
      </c>
      <c r="S128" s="62">
        <v>0.8032181482458455</v>
      </c>
      <c r="T128" s="62">
        <v>0.8455486542443064</v>
      </c>
      <c r="U128" s="62">
        <v>0.8455486542443064</v>
      </c>
      <c r="V128" s="40"/>
      <c r="W128" s="40"/>
      <c r="X128" s="40"/>
      <c r="Y128" s="40"/>
      <c r="Z128" s="40"/>
      <c r="AA128" s="12"/>
      <c r="AB128" s="12"/>
      <c r="AC128" s="12"/>
    </row>
    <row r="129" spans="1:29" s="3" customFormat="1" ht="12.75">
      <c r="A129" s="12"/>
      <c r="B129" s="35" t="s">
        <v>180</v>
      </c>
      <c r="C129" s="57" t="s">
        <v>968</v>
      </c>
      <c r="D129" s="57" t="s">
        <v>512</v>
      </c>
      <c r="E129" s="36">
        <v>13807</v>
      </c>
      <c r="F129" s="36">
        <v>0</v>
      </c>
      <c r="G129" s="36">
        <v>3000.080393963655</v>
      </c>
      <c r="H129" s="36">
        <v>16807.080393963653</v>
      </c>
      <c r="I129" s="36">
        <v>13113</v>
      </c>
      <c r="J129" s="36">
        <v>0</v>
      </c>
      <c r="K129" s="36">
        <v>2978.8478677925646</v>
      </c>
      <c r="L129" s="36">
        <v>16091.847867792563</v>
      </c>
      <c r="M129" s="36">
        <v>694</v>
      </c>
      <c r="N129" s="36">
        <v>0</v>
      </c>
      <c r="O129" s="36">
        <v>21.232526171090196</v>
      </c>
      <c r="P129" s="36">
        <v>715.2325261710902</v>
      </c>
      <c r="Q129" s="36">
        <v>772.0803939636535</v>
      </c>
      <c r="R129" s="36">
        <v>18.23252617109017</v>
      </c>
      <c r="S129" s="62">
        <v>0.9497356413413486</v>
      </c>
      <c r="T129" s="62">
        <v>0.9565325849703773</v>
      </c>
      <c r="U129" s="62">
        <v>0.9574445704187879</v>
      </c>
      <c r="V129" s="40"/>
      <c r="W129" s="40"/>
      <c r="X129" s="40"/>
      <c r="Y129" s="40"/>
      <c r="Z129" s="40"/>
      <c r="AA129" s="12"/>
      <c r="AB129" s="12"/>
      <c r="AC129" s="12"/>
    </row>
    <row r="130" spans="1:29" s="3" customFormat="1" ht="12.75">
      <c r="A130" s="12"/>
      <c r="B130" s="35" t="s">
        <v>141</v>
      </c>
      <c r="C130" s="57" t="s">
        <v>968</v>
      </c>
      <c r="D130" s="57" t="s">
        <v>484</v>
      </c>
      <c r="E130" s="36">
        <v>7886</v>
      </c>
      <c r="F130" s="36">
        <v>0</v>
      </c>
      <c r="G130" s="36">
        <v>5976.75328888088</v>
      </c>
      <c r="H130" s="36">
        <v>13862.75328888088</v>
      </c>
      <c r="I130" s="36">
        <v>5215</v>
      </c>
      <c r="J130" s="36">
        <v>0</v>
      </c>
      <c r="K130" s="36">
        <v>5925.472427464409</v>
      </c>
      <c r="L130" s="36">
        <v>11140.472427464409</v>
      </c>
      <c r="M130" s="36">
        <v>2671</v>
      </c>
      <c r="N130" s="36">
        <v>0</v>
      </c>
      <c r="O130" s="36">
        <v>51.28086141647144</v>
      </c>
      <c r="P130" s="36">
        <v>2722.2808614164715</v>
      </c>
      <c r="Q130" s="36">
        <v>2998.75328888088</v>
      </c>
      <c r="R130" s="36">
        <v>15.280861416471453</v>
      </c>
      <c r="S130" s="62">
        <v>0.661298503677403</v>
      </c>
      <c r="T130" s="62">
        <v>0.7508284241531664</v>
      </c>
      <c r="U130" s="62">
        <v>0.8036262490799736</v>
      </c>
      <c r="V130" s="40"/>
      <c r="W130" s="40"/>
      <c r="X130" s="40"/>
      <c r="Y130" s="40"/>
      <c r="Z130" s="40"/>
      <c r="AA130" s="12"/>
      <c r="AB130" s="12"/>
      <c r="AC130" s="12"/>
    </row>
    <row r="131" spans="1:29" s="3" customFormat="1" ht="12.75">
      <c r="A131" s="12"/>
      <c r="B131" s="35" t="s">
        <v>162</v>
      </c>
      <c r="C131" s="57" t="s">
        <v>968</v>
      </c>
      <c r="D131" s="57" t="s">
        <v>489</v>
      </c>
      <c r="E131" s="36">
        <v>12257</v>
      </c>
      <c r="F131" s="36">
        <v>1585</v>
      </c>
      <c r="G131" s="36">
        <v>2966.46</v>
      </c>
      <c r="H131" s="36">
        <v>16808.46</v>
      </c>
      <c r="I131" s="36">
        <v>10227</v>
      </c>
      <c r="J131" s="36">
        <v>1585</v>
      </c>
      <c r="K131" s="36">
        <v>2824.5280000000002</v>
      </c>
      <c r="L131" s="36">
        <v>14636.527999999998</v>
      </c>
      <c r="M131" s="36">
        <v>2030</v>
      </c>
      <c r="N131" s="36">
        <v>0</v>
      </c>
      <c r="O131" s="36">
        <v>141.932</v>
      </c>
      <c r="P131" s="36">
        <v>2171.932</v>
      </c>
      <c r="Q131" s="36">
        <v>2438.459999999999</v>
      </c>
      <c r="R131" s="36">
        <v>139.9319999999998</v>
      </c>
      <c r="S131" s="62">
        <v>0.834380354083381</v>
      </c>
      <c r="T131" s="62">
        <v>0.8585942936673625</v>
      </c>
      <c r="U131" s="62">
        <v>0.8707834031196194</v>
      </c>
      <c r="V131" s="40"/>
      <c r="W131" s="40"/>
      <c r="X131" s="40"/>
      <c r="Y131" s="40"/>
      <c r="Z131" s="40"/>
      <c r="AA131" s="12"/>
      <c r="AB131" s="12"/>
      <c r="AC131" s="12"/>
    </row>
    <row r="132" spans="1:29" s="3" customFormat="1" ht="12.75">
      <c r="A132" s="12"/>
      <c r="B132" s="35" t="s">
        <v>102</v>
      </c>
      <c r="C132" s="57" t="s">
        <v>968</v>
      </c>
      <c r="D132" s="57" t="s">
        <v>509</v>
      </c>
      <c r="E132" s="36">
        <v>10229</v>
      </c>
      <c r="F132" s="36">
        <v>762</v>
      </c>
      <c r="G132" s="36">
        <v>8189</v>
      </c>
      <c r="H132" s="36">
        <v>19180</v>
      </c>
      <c r="I132" s="36">
        <v>6050</v>
      </c>
      <c r="J132" s="36">
        <v>761</v>
      </c>
      <c r="K132" s="36">
        <v>8168</v>
      </c>
      <c r="L132" s="36">
        <v>14979</v>
      </c>
      <c r="M132" s="36">
        <v>4179</v>
      </c>
      <c r="N132" s="36">
        <v>1</v>
      </c>
      <c r="O132" s="36">
        <v>21</v>
      </c>
      <c r="P132" s="36">
        <v>4201</v>
      </c>
      <c r="Q132" s="36">
        <v>6082</v>
      </c>
      <c r="R132" s="36">
        <v>19</v>
      </c>
      <c r="S132" s="62">
        <v>0.5914556652654218</v>
      </c>
      <c r="T132" s="62">
        <v>0.6807146129180027</v>
      </c>
      <c r="U132" s="62">
        <v>0.7809697601668405</v>
      </c>
      <c r="V132" s="40"/>
      <c r="W132" s="40"/>
      <c r="X132" s="40"/>
      <c r="Y132" s="40"/>
      <c r="Z132" s="40"/>
      <c r="AA132" s="12"/>
      <c r="AB132" s="12"/>
      <c r="AC132" s="12"/>
    </row>
    <row r="133" spans="1:29" s="3" customFormat="1" ht="12.75">
      <c r="A133" s="12"/>
      <c r="B133" s="35" t="s">
        <v>103</v>
      </c>
      <c r="C133" s="57" t="s">
        <v>968</v>
      </c>
      <c r="D133" s="57" t="s">
        <v>460</v>
      </c>
      <c r="E133" s="36">
        <v>9630</v>
      </c>
      <c r="F133" s="36">
        <v>1936</v>
      </c>
      <c r="G133" s="36">
        <v>7392.54</v>
      </c>
      <c r="H133" s="36">
        <v>18958.54</v>
      </c>
      <c r="I133" s="36">
        <v>8521</v>
      </c>
      <c r="J133" s="36">
        <v>1870</v>
      </c>
      <c r="K133" s="36">
        <v>7293.472</v>
      </c>
      <c r="L133" s="36">
        <v>17684.472</v>
      </c>
      <c r="M133" s="36">
        <v>1109</v>
      </c>
      <c r="N133" s="36">
        <v>66</v>
      </c>
      <c r="O133" s="36">
        <v>99.068</v>
      </c>
      <c r="P133" s="36">
        <v>1274.068</v>
      </c>
      <c r="Q133" s="36">
        <v>6414.540000000001</v>
      </c>
      <c r="R133" s="36">
        <v>99.06799999999998</v>
      </c>
      <c r="S133" s="62">
        <v>0.8848390446521288</v>
      </c>
      <c r="T133" s="62">
        <v>0.9063297193877551</v>
      </c>
      <c r="U133" s="62">
        <v>0.9327971457717736</v>
      </c>
      <c r="V133" s="40"/>
      <c r="W133" s="40"/>
      <c r="X133" s="40"/>
      <c r="Y133" s="40"/>
      <c r="Z133" s="40"/>
      <c r="AA133" s="12"/>
      <c r="AB133" s="12"/>
      <c r="AC133" s="12"/>
    </row>
    <row r="134" spans="1:29" s="3" customFormat="1" ht="12.75">
      <c r="A134" s="12"/>
      <c r="B134" s="35" t="s">
        <v>47</v>
      </c>
      <c r="C134" s="57" t="s">
        <v>968</v>
      </c>
      <c r="D134" s="57" t="s">
        <v>479</v>
      </c>
      <c r="E134" s="36">
        <v>6548</v>
      </c>
      <c r="F134" s="36">
        <v>0</v>
      </c>
      <c r="G134" s="36">
        <v>568</v>
      </c>
      <c r="H134" s="36">
        <v>7116</v>
      </c>
      <c r="I134" s="36">
        <v>5640</v>
      </c>
      <c r="J134" s="36">
        <v>0</v>
      </c>
      <c r="K134" s="36">
        <v>566</v>
      </c>
      <c r="L134" s="36">
        <v>6206</v>
      </c>
      <c r="M134" s="36">
        <v>908</v>
      </c>
      <c r="N134" s="36">
        <v>0</v>
      </c>
      <c r="O134" s="36">
        <v>2</v>
      </c>
      <c r="P134" s="36">
        <v>910</v>
      </c>
      <c r="Q134" s="36">
        <v>568</v>
      </c>
      <c r="R134" s="36">
        <v>2</v>
      </c>
      <c r="S134" s="62">
        <v>0.8613317043372022</v>
      </c>
      <c r="T134" s="62">
        <v>0.8613317043372022</v>
      </c>
      <c r="U134" s="62">
        <v>0.8721191680719506</v>
      </c>
      <c r="V134" s="40"/>
      <c r="W134" s="40"/>
      <c r="X134" s="40"/>
      <c r="Y134" s="40"/>
      <c r="Z134" s="40"/>
      <c r="AA134" s="12"/>
      <c r="AB134" s="12"/>
      <c r="AC134" s="12"/>
    </row>
    <row r="135" spans="1:29" s="3" customFormat="1" ht="12.75">
      <c r="A135" s="12"/>
      <c r="B135" s="35" t="s">
        <v>164</v>
      </c>
      <c r="C135" s="57" t="s">
        <v>968</v>
      </c>
      <c r="D135" s="57" t="s">
        <v>482</v>
      </c>
      <c r="E135" s="36">
        <v>8690</v>
      </c>
      <c r="F135" s="36">
        <v>0</v>
      </c>
      <c r="G135" s="36">
        <v>9803.148869318267</v>
      </c>
      <c r="H135" s="36">
        <v>18493.14886931827</v>
      </c>
      <c r="I135" s="36">
        <v>8092</v>
      </c>
      <c r="J135" s="36">
        <v>0</v>
      </c>
      <c r="K135" s="36">
        <v>9646.71998066436</v>
      </c>
      <c r="L135" s="36">
        <v>17738.719980664362</v>
      </c>
      <c r="M135" s="36">
        <v>598</v>
      </c>
      <c r="N135" s="36">
        <v>0</v>
      </c>
      <c r="O135" s="36">
        <v>156.42888865390717</v>
      </c>
      <c r="P135" s="36">
        <v>754.4288886539072</v>
      </c>
      <c r="Q135" s="36">
        <v>9049.14886931827</v>
      </c>
      <c r="R135" s="36">
        <v>156.42888865390717</v>
      </c>
      <c r="S135" s="62">
        <v>0.9311852704257767</v>
      </c>
      <c r="T135" s="62">
        <v>0.9366793731469716</v>
      </c>
      <c r="U135" s="62">
        <v>0.9592049523861472</v>
      </c>
      <c r="V135" s="40"/>
      <c r="W135" s="40"/>
      <c r="X135" s="40"/>
      <c r="Y135" s="40"/>
      <c r="Z135" s="40"/>
      <c r="AA135" s="12"/>
      <c r="AB135" s="12"/>
      <c r="AC135" s="12"/>
    </row>
    <row r="136" spans="1:29" s="3" customFormat="1" ht="12.75">
      <c r="A136" s="12"/>
      <c r="B136" s="35" t="s">
        <v>101</v>
      </c>
      <c r="C136" s="57" t="s">
        <v>968</v>
      </c>
      <c r="D136" s="57" t="s">
        <v>504</v>
      </c>
      <c r="E136" s="36">
        <v>9363</v>
      </c>
      <c r="F136" s="36">
        <v>1704</v>
      </c>
      <c r="G136" s="36">
        <v>6676</v>
      </c>
      <c r="H136" s="36">
        <v>17743</v>
      </c>
      <c r="I136" s="36">
        <v>6991</v>
      </c>
      <c r="J136" s="36">
        <v>1588</v>
      </c>
      <c r="K136" s="36">
        <v>6667</v>
      </c>
      <c r="L136" s="36">
        <v>15246</v>
      </c>
      <c r="M136" s="36">
        <v>2372</v>
      </c>
      <c r="N136" s="36">
        <v>116</v>
      </c>
      <c r="O136" s="36">
        <v>9</v>
      </c>
      <c r="P136" s="36">
        <v>2497</v>
      </c>
      <c r="Q136" s="36">
        <v>4565</v>
      </c>
      <c r="R136" s="36">
        <v>0</v>
      </c>
      <c r="S136" s="62">
        <v>0.7466623945316672</v>
      </c>
      <c r="T136" s="62">
        <v>0.8105175292153589</v>
      </c>
      <c r="U136" s="62">
        <v>0.8592684438933664</v>
      </c>
      <c r="V136" s="40"/>
      <c r="W136" s="40"/>
      <c r="X136" s="40"/>
      <c r="Y136" s="40"/>
      <c r="Z136" s="40"/>
      <c r="AA136" s="12"/>
      <c r="AB136" s="12"/>
      <c r="AC136" s="12"/>
    </row>
    <row r="137" spans="1:29" s="3" customFormat="1" ht="12.75">
      <c r="A137" s="12"/>
      <c r="B137" s="35" t="s">
        <v>209</v>
      </c>
      <c r="C137" s="57" t="s">
        <v>968</v>
      </c>
      <c r="D137" s="57" t="s">
        <v>513</v>
      </c>
      <c r="E137" s="36">
        <v>12742</v>
      </c>
      <c r="F137" s="36">
        <v>0</v>
      </c>
      <c r="G137" s="36">
        <v>952.6511578724753</v>
      </c>
      <c r="H137" s="36">
        <v>13694.651157872475</v>
      </c>
      <c r="I137" s="36">
        <v>12087</v>
      </c>
      <c r="J137" s="36">
        <v>0</v>
      </c>
      <c r="K137" s="36">
        <v>930.1544887385005</v>
      </c>
      <c r="L137" s="36">
        <v>13017.1544887385</v>
      </c>
      <c r="M137" s="36">
        <v>655</v>
      </c>
      <c r="N137" s="36">
        <v>0</v>
      </c>
      <c r="O137" s="36">
        <v>22.496669133974834</v>
      </c>
      <c r="P137" s="36">
        <v>677.4966691339748</v>
      </c>
      <c r="Q137" s="36">
        <v>952.6511578724749</v>
      </c>
      <c r="R137" s="36">
        <v>22.49666913397482</v>
      </c>
      <c r="S137" s="62">
        <v>0.9485951969863444</v>
      </c>
      <c r="T137" s="62">
        <v>0.9485951969863444</v>
      </c>
      <c r="U137" s="62">
        <v>0.9505283733536717</v>
      </c>
      <c r="V137" s="40"/>
      <c r="W137" s="40"/>
      <c r="X137" s="40"/>
      <c r="Y137" s="40"/>
      <c r="Z137" s="40"/>
      <c r="AA137" s="12"/>
      <c r="AB137" s="12"/>
      <c r="AC137" s="12"/>
    </row>
    <row r="138" spans="1:29" s="3" customFormat="1" ht="12.75">
      <c r="A138" s="12"/>
      <c r="B138" s="35" t="s">
        <v>61</v>
      </c>
      <c r="C138" s="57" t="s">
        <v>969</v>
      </c>
      <c r="D138" s="57" t="s">
        <v>519</v>
      </c>
      <c r="E138" s="36">
        <v>4065</v>
      </c>
      <c r="F138" s="36">
        <v>0</v>
      </c>
      <c r="G138" s="36">
        <v>4208</v>
      </c>
      <c r="H138" s="36">
        <v>8273</v>
      </c>
      <c r="I138" s="36">
        <v>3364</v>
      </c>
      <c r="J138" s="36">
        <v>0</v>
      </c>
      <c r="K138" s="36">
        <v>4206</v>
      </c>
      <c r="L138" s="36">
        <v>7570</v>
      </c>
      <c r="M138" s="36">
        <v>701</v>
      </c>
      <c r="N138" s="36">
        <v>0</v>
      </c>
      <c r="O138" s="36">
        <v>2</v>
      </c>
      <c r="P138" s="36">
        <v>703</v>
      </c>
      <c r="Q138" s="36">
        <v>0</v>
      </c>
      <c r="R138" s="36">
        <v>0</v>
      </c>
      <c r="S138" s="62">
        <v>0.8275522755227552</v>
      </c>
      <c r="T138" s="62">
        <v>0.9150247794028769</v>
      </c>
      <c r="U138" s="62">
        <v>0.9150247794028769</v>
      </c>
      <c r="V138" s="40"/>
      <c r="W138" s="40"/>
      <c r="X138" s="40"/>
      <c r="Y138" s="40"/>
      <c r="Z138" s="40"/>
      <c r="AA138" s="12"/>
      <c r="AB138" s="12"/>
      <c r="AC138" s="12"/>
    </row>
    <row r="139" spans="1:29" s="3" customFormat="1" ht="12.75">
      <c r="A139" s="12"/>
      <c r="B139" s="35" t="s">
        <v>159</v>
      </c>
      <c r="C139" s="57" t="s">
        <v>969</v>
      </c>
      <c r="D139" s="57" t="s">
        <v>476</v>
      </c>
      <c r="E139" s="36">
        <v>13245</v>
      </c>
      <c r="F139" s="36">
        <v>0</v>
      </c>
      <c r="G139" s="36">
        <v>6153</v>
      </c>
      <c r="H139" s="36">
        <v>19398</v>
      </c>
      <c r="I139" s="36">
        <v>11540</v>
      </c>
      <c r="J139" s="36">
        <v>0</v>
      </c>
      <c r="K139" s="36">
        <v>6118</v>
      </c>
      <c r="L139" s="36">
        <v>17658</v>
      </c>
      <c r="M139" s="36">
        <v>1705</v>
      </c>
      <c r="N139" s="36">
        <v>0</v>
      </c>
      <c r="O139" s="36">
        <v>35</v>
      </c>
      <c r="P139" s="36">
        <v>1740</v>
      </c>
      <c r="Q139" s="36">
        <v>6153</v>
      </c>
      <c r="R139" s="36">
        <v>35</v>
      </c>
      <c r="S139" s="62">
        <v>0.8712721781804454</v>
      </c>
      <c r="T139" s="62">
        <v>0.8712721781804454</v>
      </c>
      <c r="U139" s="62">
        <v>0.9103000309310239</v>
      </c>
      <c r="V139" s="40"/>
      <c r="W139" s="40"/>
      <c r="X139" s="40"/>
      <c r="Y139" s="40"/>
      <c r="Z139" s="40"/>
      <c r="AA139" s="12"/>
      <c r="AB139" s="12"/>
      <c r="AC139" s="12"/>
    </row>
    <row r="140" spans="1:29" s="3" customFormat="1" ht="12.75">
      <c r="A140" s="12"/>
      <c r="B140" s="35" t="s">
        <v>129</v>
      </c>
      <c r="C140" s="57" t="s">
        <v>969</v>
      </c>
      <c r="D140" s="57" t="s">
        <v>524</v>
      </c>
      <c r="E140" s="36">
        <v>7314</v>
      </c>
      <c r="F140" s="36">
        <v>0</v>
      </c>
      <c r="G140" s="36">
        <v>6425.4</v>
      </c>
      <c r="H140" s="36">
        <v>13739.4</v>
      </c>
      <c r="I140" s="36">
        <v>5223</v>
      </c>
      <c r="J140" s="36">
        <v>0</v>
      </c>
      <c r="K140" s="36">
        <v>6294.4</v>
      </c>
      <c r="L140" s="36">
        <v>11517.4</v>
      </c>
      <c r="M140" s="36">
        <v>2091</v>
      </c>
      <c r="N140" s="36">
        <v>0</v>
      </c>
      <c r="O140" s="36">
        <v>131</v>
      </c>
      <c r="P140" s="36">
        <v>2222</v>
      </c>
      <c r="Q140" s="36">
        <v>1200.3999999999996</v>
      </c>
      <c r="R140" s="36">
        <v>2</v>
      </c>
      <c r="S140" s="62">
        <v>0.7141099261689909</v>
      </c>
      <c r="T140" s="62">
        <v>0.8229523885477311</v>
      </c>
      <c r="U140" s="62">
        <v>0.8382753249778011</v>
      </c>
      <c r="V140" s="40"/>
      <c r="W140" s="40"/>
      <c r="X140" s="40"/>
      <c r="Y140" s="40"/>
      <c r="Z140" s="40"/>
      <c r="AA140" s="12"/>
      <c r="AB140" s="12"/>
      <c r="AC140" s="12"/>
    </row>
    <row r="141" spans="1:29" s="3" customFormat="1" ht="12.75">
      <c r="A141" s="12"/>
      <c r="B141" s="35" t="s">
        <v>169</v>
      </c>
      <c r="C141" s="57" t="s">
        <v>969</v>
      </c>
      <c r="D141" s="57" t="s">
        <v>526</v>
      </c>
      <c r="E141" s="36">
        <v>8224</v>
      </c>
      <c r="F141" s="36">
        <v>0</v>
      </c>
      <c r="G141" s="36">
        <v>3165.1418</v>
      </c>
      <c r="H141" s="36">
        <v>11389.1418</v>
      </c>
      <c r="I141" s="36">
        <v>6094</v>
      </c>
      <c r="J141" s="36">
        <v>0</v>
      </c>
      <c r="K141" s="36">
        <v>3161.3289999999997</v>
      </c>
      <c r="L141" s="36">
        <v>9255.329</v>
      </c>
      <c r="M141" s="36">
        <v>2130</v>
      </c>
      <c r="N141" s="36">
        <v>0</v>
      </c>
      <c r="O141" s="36">
        <v>3.8128</v>
      </c>
      <c r="P141" s="36">
        <v>2133.8128</v>
      </c>
      <c r="Q141" s="36">
        <v>3165.1417999999994</v>
      </c>
      <c r="R141" s="36">
        <v>3.812800000000152</v>
      </c>
      <c r="S141" s="62">
        <v>0.7410019455252919</v>
      </c>
      <c r="T141" s="62">
        <v>0.7410019455252919</v>
      </c>
      <c r="U141" s="62">
        <v>0.8126449878778399</v>
      </c>
      <c r="V141" s="40"/>
      <c r="W141" s="40"/>
      <c r="X141" s="40"/>
      <c r="Y141" s="40"/>
      <c r="Z141" s="40"/>
      <c r="AA141" s="12"/>
      <c r="AB141" s="12"/>
      <c r="AC141" s="12"/>
    </row>
    <row r="142" spans="2:26" ht="12.75">
      <c r="B142" s="35" t="s">
        <v>69</v>
      </c>
      <c r="C142" s="57" t="s">
        <v>969</v>
      </c>
      <c r="D142" s="57" t="s">
        <v>527</v>
      </c>
      <c r="E142" s="36">
        <v>3925</v>
      </c>
      <c r="F142" s="36">
        <v>0</v>
      </c>
      <c r="G142" s="36">
        <v>938</v>
      </c>
      <c r="H142" s="36">
        <v>4863</v>
      </c>
      <c r="I142" s="36">
        <v>3122</v>
      </c>
      <c r="J142" s="36">
        <v>0</v>
      </c>
      <c r="K142" s="36">
        <v>938</v>
      </c>
      <c r="L142" s="36">
        <v>4060</v>
      </c>
      <c r="M142" s="36">
        <v>803</v>
      </c>
      <c r="N142" s="36">
        <v>0</v>
      </c>
      <c r="O142" s="36">
        <v>0</v>
      </c>
      <c r="P142" s="36">
        <v>803</v>
      </c>
      <c r="Q142" s="36">
        <v>0</v>
      </c>
      <c r="R142" s="36">
        <v>0</v>
      </c>
      <c r="S142" s="62">
        <v>0.7954140127388535</v>
      </c>
      <c r="T142" s="62">
        <v>0.8348755911988485</v>
      </c>
      <c r="U142" s="62">
        <v>0.8348755911988485</v>
      </c>
      <c r="V142" s="40"/>
      <c r="W142" s="40"/>
      <c r="X142" s="40"/>
      <c r="Y142" s="40"/>
      <c r="Z142" s="40"/>
    </row>
    <row r="143" spans="2:26" ht="12.75">
      <c r="B143" s="35" t="s">
        <v>116</v>
      </c>
      <c r="C143" s="57" t="s">
        <v>969</v>
      </c>
      <c r="D143" s="57" t="s">
        <v>528</v>
      </c>
      <c r="E143" s="36">
        <v>8817</v>
      </c>
      <c r="F143" s="36">
        <v>256</v>
      </c>
      <c r="G143" s="36">
        <v>4274</v>
      </c>
      <c r="H143" s="36">
        <v>13347</v>
      </c>
      <c r="I143" s="36">
        <v>6254</v>
      </c>
      <c r="J143" s="36">
        <v>256</v>
      </c>
      <c r="K143" s="36">
        <v>4160</v>
      </c>
      <c r="L143" s="36">
        <v>10670</v>
      </c>
      <c r="M143" s="36">
        <v>2563</v>
      </c>
      <c r="N143" s="36">
        <v>0</v>
      </c>
      <c r="O143" s="36">
        <v>114</v>
      </c>
      <c r="P143" s="36">
        <v>2677</v>
      </c>
      <c r="Q143" s="36">
        <v>0</v>
      </c>
      <c r="R143" s="36">
        <v>0</v>
      </c>
      <c r="S143" s="62">
        <v>0.7093115572190087</v>
      </c>
      <c r="T143" s="62">
        <v>0.7994305836517569</v>
      </c>
      <c r="U143" s="62">
        <v>0.7994305836517569</v>
      </c>
      <c r="V143" s="40"/>
      <c r="W143" s="40"/>
      <c r="X143" s="40"/>
      <c r="Y143" s="40"/>
      <c r="Z143" s="40"/>
    </row>
    <row r="144" spans="2:26" ht="12.75">
      <c r="B144" s="35" t="s">
        <v>78</v>
      </c>
      <c r="C144" s="57" t="s">
        <v>969</v>
      </c>
      <c r="D144" s="57" t="s">
        <v>518</v>
      </c>
      <c r="E144" s="36">
        <v>5902</v>
      </c>
      <c r="F144" s="36">
        <v>0</v>
      </c>
      <c r="G144" s="36">
        <v>1814</v>
      </c>
      <c r="H144" s="36">
        <v>7716</v>
      </c>
      <c r="I144" s="36">
        <v>4986</v>
      </c>
      <c r="J144" s="36">
        <v>0</v>
      </c>
      <c r="K144" s="36">
        <v>1805</v>
      </c>
      <c r="L144" s="36">
        <v>6791</v>
      </c>
      <c r="M144" s="36">
        <v>916</v>
      </c>
      <c r="N144" s="36">
        <v>0</v>
      </c>
      <c r="O144" s="36">
        <v>9</v>
      </c>
      <c r="P144" s="36">
        <v>925</v>
      </c>
      <c r="Q144" s="36">
        <v>0</v>
      </c>
      <c r="R144" s="36">
        <v>0</v>
      </c>
      <c r="S144" s="62">
        <v>0.8447983734327347</v>
      </c>
      <c r="T144" s="62">
        <v>0.8801192327630897</v>
      </c>
      <c r="U144" s="62">
        <v>0.8801192327630897</v>
      </c>
      <c r="V144" s="40"/>
      <c r="W144" s="40"/>
      <c r="X144" s="40"/>
      <c r="Y144" s="40"/>
      <c r="Z144" s="40"/>
    </row>
    <row r="145" spans="2:26" ht="12.75">
      <c r="B145" s="35" t="s">
        <v>86</v>
      </c>
      <c r="C145" s="57" t="s">
        <v>969</v>
      </c>
      <c r="D145" s="57" t="s">
        <v>529</v>
      </c>
      <c r="E145" s="36">
        <v>6565</v>
      </c>
      <c r="F145" s="36">
        <v>0</v>
      </c>
      <c r="G145" s="36">
        <v>10770</v>
      </c>
      <c r="H145" s="36">
        <v>17335</v>
      </c>
      <c r="I145" s="36">
        <v>4881</v>
      </c>
      <c r="J145" s="36">
        <v>0</v>
      </c>
      <c r="K145" s="36">
        <v>10698</v>
      </c>
      <c r="L145" s="36">
        <v>15579</v>
      </c>
      <c r="M145" s="36">
        <v>1684</v>
      </c>
      <c r="N145" s="36">
        <v>0</v>
      </c>
      <c r="O145" s="36">
        <v>72</v>
      </c>
      <c r="P145" s="36">
        <v>1756</v>
      </c>
      <c r="Q145" s="36">
        <v>0</v>
      </c>
      <c r="R145" s="36">
        <v>0</v>
      </c>
      <c r="S145" s="62">
        <v>0.7434881949733435</v>
      </c>
      <c r="T145" s="62">
        <v>0.8987020478800115</v>
      </c>
      <c r="U145" s="62">
        <v>0.8987020478800115</v>
      </c>
      <c r="V145" s="40"/>
      <c r="W145" s="40"/>
      <c r="X145" s="40"/>
      <c r="Y145" s="40"/>
      <c r="Z145" s="40"/>
    </row>
    <row r="146" spans="2:26" ht="12.75">
      <c r="B146" s="35" t="s">
        <v>100</v>
      </c>
      <c r="C146" s="57" t="s">
        <v>969</v>
      </c>
      <c r="D146" s="57" t="s">
        <v>473</v>
      </c>
      <c r="E146" s="36">
        <v>8336</v>
      </c>
      <c r="F146" s="36">
        <v>0</v>
      </c>
      <c r="G146" s="36">
        <v>7372</v>
      </c>
      <c r="H146" s="36">
        <v>15708</v>
      </c>
      <c r="I146" s="36">
        <v>7294</v>
      </c>
      <c r="J146" s="36">
        <v>0</v>
      </c>
      <c r="K146" s="36">
        <v>7350</v>
      </c>
      <c r="L146" s="36">
        <v>14644</v>
      </c>
      <c r="M146" s="36">
        <v>1042</v>
      </c>
      <c r="N146" s="36">
        <v>0</v>
      </c>
      <c r="O146" s="36">
        <v>22</v>
      </c>
      <c r="P146" s="36">
        <v>1064</v>
      </c>
      <c r="Q146" s="36">
        <v>3156</v>
      </c>
      <c r="R146" s="36">
        <v>19</v>
      </c>
      <c r="S146" s="62">
        <v>0.875</v>
      </c>
      <c r="T146" s="62">
        <v>0.9167463352453792</v>
      </c>
      <c r="U146" s="62">
        <v>0.9322638146167558</v>
      </c>
      <c r="V146" s="40"/>
      <c r="W146" s="40"/>
      <c r="X146" s="40"/>
      <c r="Y146" s="40"/>
      <c r="Z146" s="40"/>
    </row>
    <row r="147" spans="2:26" ht="12.75">
      <c r="B147" s="35" t="s">
        <v>77</v>
      </c>
      <c r="C147" s="57" t="s">
        <v>969</v>
      </c>
      <c r="D147" s="57" t="s">
        <v>492</v>
      </c>
      <c r="E147" s="36">
        <v>6590</v>
      </c>
      <c r="F147" s="36">
        <v>0</v>
      </c>
      <c r="G147" s="36">
        <v>4365.0373</v>
      </c>
      <c r="H147" s="36">
        <v>10955.0373</v>
      </c>
      <c r="I147" s="36">
        <v>4959</v>
      </c>
      <c r="J147" s="36">
        <v>0</v>
      </c>
      <c r="K147" s="36">
        <v>4346.0021</v>
      </c>
      <c r="L147" s="36">
        <v>9305.0021</v>
      </c>
      <c r="M147" s="36">
        <v>1631</v>
      </c>
      <c r="N147" s="36">
        <v>0</v>
      </c>
      <c r="O147" s="36">
        <v>19.0352</v>
      </c>
      <c r="P147" s="36">
        <v>1650.0352</v>
      </c>
      <c r="Q147" s="36">
        <v>3230.0373</v>
      </c>
      <c r="R147" s="36">
        <v>15.035200000000032</v>
      </c>
      <c r="S147" s="62">
        <v>0.7525037936267072</v>
      </c>
      <c r="T147" s="62">
        <v>0.7883495145631068</v>
      </c>
      <c r="U147" s="62">
        <v>0.8493811426821888</v>
      </c>
      <c r="V147" s="40"/>
      <c r="W147" s="40"/>
      <c r="X147" s="40"/>
      <c r="Y147" s="40"/>
      <c r="Z147" s="40"/>
    </row>
    <row r="148" spans="2:26" ht="12.75">
      <c r="B148" s="35" t="s">
        <v>138</v>
      </c>
      <c r="C148" s="57" t="s">
        <v>969</v>
      </c>
      <c r="D148" s="57" t="s">
        <v>496</v>
      </c>
      <c r="E148" s="36">
        <v>4263</v>
      </c>
      <c r="F148" s="36">
        <v>270</v>
      </c>
      <c r="G148" s="36">
        <v>1677</v>
      </c>
      <c r="H148" s="36">
        <v>6210</v>
      </c>
      <c r="I148" s="36">
        <v>3781</v>
      </c>
      <c r="J148" s="36">
        <v>270</v>
      </c>
      <c r="K148" s="36">
        <v>1677</v>
      </c>
      <c r="L148" s="36">
        <v>5728</v>
      </c>
      <c r="M148" s="36">
        <v>482</v>
      </c>
      <c r="N148" s="36">
        <v>0</v>
      </c>
      <c r="O148" s="36">
        <v>0</v>
      </c>
      <c r="P148" s="36">
        <v>482</v>
      </c>
      <c r="Q148" s="36">
        <v>0</v>
      </c>
      <c r="R148" s="36">
        <v>0</v>
      </c>
      <c r="S148" s="62">
        <v>0.886934083978419</v>
      </c>
      <c r="T148" s="62">
        <v>0.9223832528180355</v>
      </c>
      <c r="U148" s="62">
        <v>0.9223832528180355</v>
      </c>
      <c r="V148" s="40"/>
      <c r="W148" s="40"/>
      <c r="X148" s="40"/>
      <c r="Y148" s="40"/>
      <c r="Z148" s="40"/>
    </row>
    <row r="149" spans="2:26" ht="12.75">
      <c r="B149" s="35" t="s">
        <v>60</v>
      </c>
      <c r="C149" s="57" t="s">
        <v>969</v>
      </c>
      <c r="D149" s="57" t="s">
        <v>498</v>
      </c>
      <c r="E149" s="36">
        <v>6327</v>
      </c>
      <c r="F149" s="36">
        <v>0</v>
      </c>
      <c r="G149" s="36">
        <v>4530.2205</v>
      </c>
      <c r="H149" s="36">
        <v>10857.2205</v>
      </c>
      <c r="I149" s="36">
        <v>5365</v>
      </c>
      <c r="J149" s="36">
        <v>0</v>
      </c>
      <c r="K149" s="36">
        <v>4494.0285</v>
      </c>
      <c r="L149" s="36">
        <v>9859.0285</v>
      </c>
      <c r="M149" s="36">
        <v>962</v>
      </c>
      <c r="N149" s="36">
        <v>0</v>
      </c>
      <c r="O149" s="36">
        <v>36.192</v>
      </c>
      <c r="P149" s="36">
        <v>998.192</v>
      </c>
      <c r="Q149" s="36">
        <v>4530.220499999999</v>
      </c>
      <c r="R149" s="36">
        <v>36.19200000000001</v>
      </c>
      <c r="S149" s="62">
        <v>0.847953216374269</v>
      </c>
      <c r="T149" s="62">
        <v>0.847953216374269</v>
      </c>
      <c r="U149" s="62">
        <v>0.9080619206361334</v>
      </c>
      <c r="V149" s="40"/>
      <c r="W149" s="40"/>
      <c r="X149" s="40"/>
      <c r="Y149" s="40"/>
      <c r="Z149" s="40"/>
    </row>
    <row r="150" spans="2:26" ht="12.75">
      <c r="B150" s="35" t="s">
        <v>85</v>
      </c>
      <c r="C150" s="57" t="s">
        <v>969</v>
      </c>
      <c r="D150" s="57" t="s">
        <v>507</v>
      </c>
      <c r="E150" s="36">
        <v>6677</v>
      </c>
      <c r="F150" s="36">
        <v>1412</v>
      </c>
      <c r="G150" s="36">
        <v>953</v>
      </c>
      <c r="H150" s="36">
        <v>9042</v>
      </c>
      <c r="I150" s="36">
        <v>6366</v>
      </c>
      <c r="J150" s="36">
        <v>1411</v>
      </c>
      <c r="K150" s="36">
        <v>953</v>
      </c>
      <c r="L150" s="36">
        <v>8730</v>
      </c>
      <c r="M150" s="36">
        <v>311</v>
      </c>
      <c r="N150" s="36">
        <v>1</v>
      </c>
      <c r="O150" s="36">
        <v>0</v>
      </c>
      <c r="P150" s="36">
        <v>312</v>
      </c>
      <c r="Q150" s="36">
        <v>0</v>
      </c>
      <c r="R150" s="36">
        <v>0</v>
      </c>
      <c r="S150" s="62">
        <v>0.953422195596825</v>
      </c>
      <c r="T150" s="62">
        <v>0.9654943596549436</v>
      </c>
      <c r="U150" s="62">
        <v>0.9654943596549436</v>
      </c>
      <c r="V150" s="40"/>
      <c r="W150" s="40"/>
      <c r="X150" s="40"/>
      <c r="Y150" s="40"/>
      <c r="Z150" s="40"/>
    </row>
    <row r="151" spans="2:26" ht="12.75">
      <c r="B151" s="35" t="s">
        <v>51</v>
      </c>
      <c r="C151" s="57" t="s">
        <v>969</v>
      </c>
      <c r="D151" s="57" t="s">
        <v>530</v>
      </c>
      <c r="E151" s="36">
        <v>6385</v>
      </c>
      <c r="F151" s="36">
        <v>0</v>
      </c>
      <c r="G151" s="36">
        <v>3073</v>
      </c>
      <c r="H151" s="36">
        <v>9458</v>
      </c>
      <c r="I151" s="36">
        <v>4588</v>
      </c>
      <c r="J151" s="36">
        <v>0</v>
      </c>
      <c r="K151" s="36">
        <v>3072</v>
      </c>
      <c r="L151" s="36">
        <v>7660</v>
      </c>
      <c r="M151" s="36">
        <v>1797</v>
      </c>
      <c r="N151" s="36">
        <v>0</v>
      </c>
      <c r="O151" s="36">
        <v>1</v>
      </c>
      <c r="P151" s="36">
        <v>1798</v>
      </c>
      <c r="Q151" s="36">
        <v>0</v>
      </c>
      <c r="R151" s="36">
        <v>0</v>
      </c>
      <c r="S151" s="62">
        <v>0.7185591229444009</v>
      </c>
      <c r="T151" s="62">
        <v>0.8098963840135335</v>
      </c>
      <c r="U151" s="62">
        <v>0.8098963840135335</v>
      </c>
      <c r="V151" s="40"/>
      <c r="W151" s="40"/>
      <c r="X151" s="40"/>
      <c r="Y151" s="40"/>
      <c r="Z151" s="40"/>
    </row>
    <row r="152" spans="2:26" ht="12.75">
      <c r="B152" s="35" t="s">
        <v>50</v>
      </c>
      <c r="C152" s="57" t="s">
        <v>969</v>
      </c>
      <c r="D152" s="57" t="s">
        <v>468</v>
      </c>
      <c r="E152" s="36">
        <v>10482</v>
      </c>
      <c r="F152" s="36">
        <v>2079</v>
      </c>
      <c r="G152" s="36">
        <v>4388.6754</v>
      </c>
      <c r="H152" s="36">
        <v>16949.6754</v>
      </c>
      <c r="I152" s="36">
        <v>8203</v>
      </c>
      <c r="J152" s="36">
        <v>2079</v>
      </c>
      <c r="K152" s="36">
        <v>4384.4717</v>
      </c>
      <c r="L152" s="36">
        <v>14666.4717</v>
      </c>
      <c r="M152" s="36">
        <v>2279</v>
      </c>
      <c r="N152" s="36">
        <v>0</v>
      </c>
      <c r="O152" s="36">
        <v>4.2037</v>
      </c>
      <c r="P152" s="36">
        <v>2283.2037</v>
      </c>
      <c r="Q152" s="36">
        <v>4388.6754</v>
      </c>
      <c r="R152" s="36">
        <v>4.203700000000026</v>
      </c>
      <c r="S152" s="62">
        <v>0.7825796603701584</v>
      </c>
      <c r="T152" s="62">
        <v>0.8185654008438819</v>
      </c>
      <c r="U152" s="62">
        <v>0.8652951371564319</v>
      </c>
      <c r="V152" s="40"/>
      <c r="W152" s="40"/>
      <c r="X152" s="40"/>
      <c r="Y152" s="40"/>
      <c r="Z152" s="40"/>
    </row>
    <row r="153" spans="2:26" ht="12.75">
      <c r="B153" s="35" t="s">
        <v>48</v>
      </c>
      <c r="C153" s="57" t="s">
        <v>969</v>
      </c>
      <c r="D153" s="57" t="s">
        <v>531</v>
      </c>
      <c r="E153" s="36">
        <v>4165</v>
      </c>
      <c r="F153" s="36">
        <v>0</v>
      </c>
      <c r="G153" s="36">
        <v>1310.7099</v>
      </c>
      <c r="H153" s="36">
        <v>5475.7099</v>
      </c>
      <c r="I153" s="36">
        <v>3456</v>
      </c>
      <c r="J153" s="36">
        <v>0</v>
      </c>
      <c r="K153" s="36">
        <v>1307.496</v>
      </c>
      <c r="L153" s="36">
        <v>4763.496</v>
      </c>
      <c r="M153" s="36">
        <v>709</v>
      </c>
      <c r="N153" s="36">
        <v>0</v>
      </c>
      <c r="O153" s="36">
        <v>3.2139</v>
      </c>
      <c r="P153" s="36">
        <v>712.2139000000001</v>
      </c>
      <c r="Q153" s="36">
        <v>1310.7098999999998</v>
      </c>
      <c r="R153" s="36">
        <v>3.2139000000000806</v>
      </c>
      <c r="S153" s="62">
        <v>0.8297719087635054</v>
      </c>
      <c r="T153" s="62">
        <v>0.8297719087635054</v>
      </c>
      <c r="U153" s="62">
        <v>0.869932134279064</v>
      </c>
      <c r="V153" s="40"/>
      <c r="W153" s="40"/>
      <c r="X153" s="40"/>
      <c r="Y153" s="40"/>
      <c r="Z153" s="40"/>
    </row>
    <row r="154" spans="2:26" ht="12.75">
      <c r="B154" s="37" t="s">
        <v>49</v>
      </c>
      <c r="C154" s="73" t="s">
        <v>969</v>
      </c>
      <c r="D154" s="73" t="s">
        <v>500</v>
      </c>
      <c r="E154" s="38">
        <v>4948</v>
      </c>
      <c r="F154" s="38">
        <v>0</v>
      </c>
      <c r="G154" s="38">
        <v>2195.8151000000003</v>
      </c>
      <c r="H154" s="38">
        <v>7143.8151</v>
      </c>
      <c r="I154" s="38">
        <v>4789</v>
      </c>
      <c r="J154" s="38">
        <v>0</v>
      </c>
      <c r="K154" s="38">
        <v>2178.2727000000004</v>
      </c>
      <c r="L154" s="38">
        <v>6967.2726999999995</v>
      </c>
      <c r="M154" s="38">
        <v>159</v>
      </c>
      <c r="N154" s="38">
        <v>0</v>
      </c>
      <c r="O154" s="38">
        <v>17.5424</v>
      </c>
      <c r="P154" s="38">
        <v>176.5424</v>
      </c>
      <c r="Q154" s="38">
        <v>2195.8151</v>
      </c>
      <c r="R154" s="38">
        <v>17.542399999999986</v>
      </c>
      <c r="S154" s="72">
        <v>0.9678658043654002</v>
      </c>
      <c r="T154" s="72">
        <v>0.9678658043654002</v>
      </c>
      <c r="U154" s="72">
        <v>0.9752873783085455</v>
      </c>
      <c r="V154" s="40"/>
      <c r="W154" s="40"/>
      <c r="X154" s="40"/>
      <c r="Y154" s="40"/>
      <c r="Z154" s="40"/>
    </row>
    <row r="155" spans="2:26" ht="12.75">
      <c r="B155" s="12"/>
      <c r="C155" s="12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  <c r="Q155" s="40"/>
      <c r="R155" s="40"/>
      <c r="S155" s="40"/>
      <c r="T155" s="40"/>
      <c r="V155" s="40"/>
      <c r="W155" s="40"/>
      <c r="X155" s="40"/>
      <c r="Y155" s="40"/>
      <c r="Z155" s="40"/>
    </row>
    <row r="156" spans="2:26" ht="12.75">
      <c r="B156" s="12"/>
      <c r="C156" s="12"/>
      <c r="D156" s="12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1"/>
      <c r="T156" s="41"/>
      <c r="U156" s="41"/>
      <c r="V156" s="40"/>
      <c r="W156" s="40"/>
      <c r="X156" s="40"/>
      <c r="Y156" s="40"/>
      <c r="Z156" s="40"/>
    </row>
    <row r="157" spans="2:26" ht="12.75">
      <c r="B157" s="12"/>
      <c r="C157" s="12"/>
      <c r="D157" s="12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1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2:26" ht="12.75">
      <c r="B158" s="12"/>
      <c r="C158" s="12"/>
      <c r="D158" s="12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2:26" ht="12.75">
      <c r="B159" s="12"/>
      <c r="C159" s="12"/>
      <c r="D159" s="12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2:26" ht="12.75">
      <c r="B160" s="12"/>
      <c r="C160" s="12"/>
      <c r="D160" s="12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2:26" ht="12.75">
      <c r="B161" s="12"/>
      <c r="C161" s="12"/>
      <c r="D161" s="12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2:26" ht="12.75">
      <c r="B162" s="12"/>
      <c r="C162" s="12"/>
      <c r="D162" s="12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2:26" ht="12.75">
      <c r="B163" s="12"/>
      <c r="C163" s="12"/>
      <c r="D163" s="12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2:26" ht="12.75">
      <c r="B164" s="12"/>
      <c r="C164" s="12"/>
      <c r="D164" s="12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1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2:26" ht="12.75">
      <c r="B165" s="12"/>
      <c r="C165" s="12"/>
      <c r="D165" s="12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1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2:26" ht="12.75">
      <c r="B166" s="12"/>
      <c r="C166" s="12"/>
      <c r="D166" s="12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1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2:24" ht="12.75">
      <c r="B167" s="12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1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2:24" ht="12.75">
      <c r="B168" s="12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1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2:24" ht="12.75">
      <c r="B169" s="12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1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2:24" ht="12.75">
      <c r="B170" s="12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1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2:24" ht="12.75">
      <c r="B171" s="12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1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2:24" ht="12.75">
      <c r="B172" s="12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1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2:24" ht="12.75">
      <c r="B173" s="12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1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2:26" ht="12.75">
      <c r="B174" s="12"/>
      <c r="C174" s="12"/>
      <c r="D174" s="12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1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2:26" ht="12.75">
      <c r="B175" s="12"/>
      <c r="C175" s="12"/>
      <c r="D175" s="12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1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2:26" ht="12.75">
      <c r="B176" s="12"/>
      <c r="C176" s="12"/>
      <c r="D176" s="12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2:26" ht="12.75">
      <c r="B177" s="12"/>
      <c r="C177" s="12"/>
      <c r="D177" s="12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2:26" ht="12.75">
      <c r="B178" s="12"/>
      <c r="C178" s="12"/>
      <c r="D178" s="12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2:26" ht="12.75">
      <c r="B179" s="12"/>
      <c r="C179" s="12"/>
      <c r="D179" s="12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2:26" ht="12.75">
      <c r="B180" s="12"/>
      <c r="C180" s="12"/>
      <c r="D180" s="12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1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2:26" ht="12.75">
      <c r="B181" s="12"/>
      <c r="C181" s="12"/>
      <c r="D181" s="12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1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2:26" ht="12.75">
      <c r="B182" s="12"/>
      <c r="C182" s="12"/>
      <c r="D182" s="12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1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2:26" ht="12.75">
      <c r="B183" s="12"/>
      <c r="C183" s="12"/>
      <c r="D183" s="12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1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2:26" ht="12.75">
      <c r="B184" s="12"/>
      <c r="C184" s="12"/>
      <c r="D184" s="12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1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2:26" ht="12.75">
      <c r="B185" s="12"/>
      <c r="C185" s="12"/>
      <c r="D185" s="12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1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2:26" ht="12.75">
      <c r="B186" s="12"/>
      <c r="C186" s="12"/>
      <c r="D186" s="12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1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2:26" ht="12.75">
      <c r="B187" s="12"/>
      <c r="C187" s="12"/>
      <c r="D187" s="12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1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2:26" ht="12.75">
      <c r="B188" s="12"/>
      <c r="C188" s="12"/>
      <c r="D188" s="12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1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2:26" ht="12.75">
      <c r="B189" s="12"/>
      <c r="C189" s="12"/>
      <c r="D189" s="12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1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2:26" ht="12.75">
      <c r="B190" s="12"/>
      <c r="C190" s="12"/>
      <c r="D190" s="12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1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2:26" ht="12.75">
      <c r="B191" s="12"/>
      <c r="C191" s="12"/>
      <c r="D191" s="12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1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2:26" ht="12.75">
      <c r="B192" s="12"/>
      <c r="C192" s="12"/>
      <c r="D192" s="12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1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2:26" ht="12.75">
      <c r="B193" s="12"/>
      <c r="C193" s="12"/>
      <c r="D193" s="12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2:26" ht="12.75">
      <c r="B194" s="12"/>
      <c r="C194" s="12"/>
      <c r="D194" s="12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2:26" ht="12.75">
      <c r="B195" s="12"/>
      <c r="C195" s="12"/>
      <c r="D195" s="12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2:26" ht="12.75">
      <c r="B196" s="12"/>
      <c r="C196" s="12"/>
      <c r="D196" s="12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1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2:26" ht="12.75">
      <c r="B197" s="12"/>
      <c r="C197" s="12"/>
      <c r="D197" s="12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1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2:26" ht="12.75">
      <c r="B198" s="12"/>
      <c r="C198" s="12"/>
      <c r="D198" s="12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1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2:26" ht="12.75">
      <c r="B199" s="12"/>
      <c r="C199" s="12"/>
      <c r="D199" s="12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1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2:26" ht="12.75">
      <c r="B200" s="12"/>
      <c r="C200" s="12"/>
      <c r="D200" s="12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1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2:26" ht="12.75">
      <c r="B201" s="12"/>
      <c r="C201" s="12"/>
      <c r="D201" s="12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1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2:26" ht="12.75">
      <c r="B202" s="12"/>
      <c r="C202" s="12"/>
      <c r="D202" s="12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1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2:26" ht="12.75">
      <c r="B203" s="12"/>
      <c r="C203" s="12"/>
      <c r="D203" s="12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1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2:26" ht="12.75">
      <c r="B204" s="12"/>
      <c r="C204" s="12"/>
      <c r="D204" s="12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1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2:26" ht="12.75">
      <c r="B205" s="12"/>
      <c r="C205" s="12"/>
      <c r="D205" s="12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1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2:26" ht="12.75">
      <c r="B206" s="12"/>
      <c r="C206" s="12"/>
      <c r="D206" s="12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1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2:26" ht="12.75">
      <c r="B207" s="12"/>
      <c r="C207" s="12"/>
      <c r="D207" s="12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1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2:26" ht="12.75">
      <c r="B208" s="12"/>
      <c r="C208" s="12"/>
      <c r="D208" s="12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1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2:26" ht="12.75">
      <c r="B209" s="12"/>
      <c r="C209" s="12"/>
      <c r="D209" s="12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1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2:26" ht="12.75">
      <c r="B210" s="12"/>
      <c r="C210" s="12"/>
      <c r="D210" s="12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1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2:26" ht="12.75">
      <c r="B211" s="12"/>
      <c r="C211" s="12"/>
      <c r="D211" s="12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1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2:26" ht="12.75">
      <c r="B212" s="12"/>
      <c r="C212" s="12"/>
      <c r="D212" s="12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1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2:26" ht="12.75">
      <c r="B213" s="12"/>
      <c r="C213" s="12"/>
      <c r="D213" s="12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1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2:26" ht="12.75">
      <c r="B214" s="12"/>
      <c r="C214" s="12"/>
      <c r="D214" s="12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1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2:26" ht="12.75">
      <c r="B215" s="12"/>
      <c r="C215" s="12"/>
      <c r="D215" s="12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1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2:26" ht="12.75">
      <c r="B216" s="12"/>
      <c r="C216" s="12"/>
      <c r="D216" s="12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1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2:26" ht="12.75">
      <c r="B217" s="12"/>
      <c r="C217" s="12"/>
      <c r="D217" s="12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1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2:26" ht="12.75">
      <c r="B218" s="12"/>
      <c r="C218" s="12"/>
      <c r="D218" s="12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1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2:26" ht="12.75">
      <c r="B219" s="12"/>
      <c r="C219" s="12"/>
      <c r="D219" s="12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1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2:26" ht="12.75">
      <c r="B220" s="12"/>
      <c r="C220" s="12"/>
      <c r="D220" s="12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1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2:26" ht="12.75">
      <c r="B221" s="12"/>
      <c r="C221" s="12"/>
      <c r="D221" s="12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1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2:26" ht="12.75">
      <c r="B222" s="12"/>
      <c r="C222" s="12"/>
      <c r="D222" s="12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1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2:26" ht="12.75">
      <c r="B223" s="12"/>
      <c r="C223" s="12"/>
      <c r="D223" s="12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1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2:26" ht="12.75">
      <c r="B224" s="12"/>
      <c r="C224" s="12"/>
      <c r="D224" s="12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1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2:26" ht="12.75">
      <c r="B225" s="12"/>
      <c r="C225" s="12"/>
      <c r="D225" s="12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1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2:26" ht="12.75">
      <c r="B226" s="12"/>
      <c r="C226" s="12"/>
      <c r="D226" s="12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2:26" ht="12.75">
      <c r="B227" s="12"/>
      <c r="C227" s="12"/>
      <c r="D227" s="12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1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2:26" ht="12.75">
      <c r="B228" s="12"/>
      <c r="C228" s="12"/>
      <c r="D228" s="12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1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2:26" ht="12.75">
      <c r="B229" s="12"/>
      <c r="C229" s="12"/>
      <c r="D229" s="12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1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2:26" ht="12.75">
      <c r="B230" s="12"/>
      <c r="C230" s="12"/>
      <c r="D230" s="12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1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2:26" ht="12.75">
      <c r="B231" s="12"/>
      <c r="C231" s="12"/>
      <c r="D231" s="12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1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2:26" ht="12.75">
      <c r="B232" s="12"/>
      <c r="C232" s="12"/>
      <c r="D232" s="12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1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2:26" ht="12.75">
      <c r="B233" s="12"/>
      <c r="C233" s="12"/>
      <c r="D233" s="12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1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2:26" ht="12.75">
      <c r="B234" s="12"/>
      <c r="C234" s="12"/>
      <c r="D234" s="12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1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2:26" ht="12.75">
      <c r="B235" s="12"/>
      <c r="C235" s="12"/>
      <c r="D235" s="12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1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2:26" ht="12.75">
      <c r="B236" s="12"/>
      <c r="C236" s="12"/>
      <c r="D236" s="12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1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2:26" ht="12.75">
      <c r="B237" s="12"/>
      <c r="C237" s="12"/>
      <c r="D237" s="12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1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2:26" ht="12.75">
      <c r="B238" s="12"/>
      <c r="C238" s="12"/>
      <c r="D238" s="12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1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2:26" ht="12.75">
      <c r="B239" s="12"/>
      <c r="C239" s="12"/>
      <c r="D239" s="12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1"/>
      <c r="R239" s="41"/>
      <c r="S239" s="40"/>
      <c r="T239" s="40"/>
      <c r="U239" s="40"/>
      <c r="V239" s="40"/>
      <c r="W239" s="40"/>
      <c r="X239" s="40"/>
      <c r="Y239" s="40"/>
      <c r="Z239" s="40"/>
    </row>
    <row r="240" spans="2:26" ht="12.75">
      <c r="B240" s="12"/>
      <c r="C240" s="12"/>
      <c r="D240" s="12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1"/>
      <c r="R240" s="41"/>
      <c r="S240" s="40"/>
      <c r="T240" s="40"/>
      <c r="U240" s="40"/>
      <c r="V240" s="40"/>
      <c r="W240" s="40"/>
      <c r="X240" s="40"/>
      <c r="Y240" s="40"/>
      <c r="Z240" s="40"/>
    </row>
    <row r="241" spans="2:26" ht="12.75">
      <c r="B241" s="12"/>
      <c r="C241" s="12"/>
      <c r="D241" s="12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1"/>
      <c r="R241" s="41"/>
      <c r="S241" s="40"/>
      <c r="T241" s="40"/>
      <c r="U241" s="40"/>
      <c r="V241" s="40"/>
      <c r="W241" s="40"/>
      <c r="X241" s="40"/>
      <c r="Y241" s="40"/>
      <c r="Z241" s="40"/>
    </row>
    <row r="242" spans="2:26" ht="12.75">
      <c r="B242" s="12"/>
      <c r="C242" s="12"/>
      <c r="D242" s="12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1"/>
      <c r="R242" s="41"/>
      <c r="S242" s="40"/>
      <c r="T242" s="40"/>
      <c r="U242" s="40"/>
      <c r="V242" s="40"/>
      <c r="W242" s="40"/>
      <c r="X242" s="40"/>
      <c r="Y242" s="40"/>
      <c r="Z242" s="40"/>
    </row>
    <row r="243" spans="2:26" ht="12.75">
      <c r="B243" s="12"/>
      <c r="C243" s="12"/>
      <c r="D243" s="12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1"/>
      <c r="R243" s="41"/>
      <c r="S243" s="40"/>
      <c r="T243" s="40"/>
      <c r="U243" s="40"/>
      <c r="V243" s="40"/>
      <c r="W243" s="40"/>
      <c r="X243" s="40"/>
      <c r="Y243" s="40"/>
      <c r="Z243" s="40"/>
    </row>
    <row r="244" spans="2:26" ht="12.75">
      <c r="B244" s="12"/>
      <c r="C244" s="12"/>
      <c r="D244" s="12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1"/>
      <c r="R244" s="41"/>
      <c r="S244" s="40"/>
      <c r="T244" s="40"/>
      <c r="U244" s="40"/>
      <c r="V244" s="40"/>
      <c r="W244" s="40"/>
      <c r="X244" s="40"/>
      <c r="Y244" s="40"/>
      <c r="Z244" s="40"/>
    </row>
    <row r="245" spans="2:26" ht="12.75">
      <c r="B245" s="12"/>
      <c r="C245" s="12"/>
      <c r="D245" s="12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1"/>
      <c r="R245" s="41"/>
      <c r="S245" s="40"/>
      <c r="T245" s="40"/>
      <c r="U245" s="40"/>
      <c r="V245" s="40"/>
      <c r="W245" s="40"/>
      <c r="X245" s="40"/>
      <c r="Y245" s="40"/>
      <c r="Z245" s="40"/>
    </row>
    <row r="246" spans="2:26" ht="12.75">
      <c r="B246" s="12"/>
      <c r="C246" s="12"/>
      <c r="D246" s="12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1"/>
      <c r="R246" s="41"/>
      <c r="S246" s="40"/>
      <c r="T246" s="40"/>
      <c r="U246" s="40"/>
      <c r="V246" s="40"/>
      <c r="W246" s="40"/>
      <c r="X246" s="40"/>
      <c r="Y246" s="40"/>
      <c r="Z246" s="40"/>
    </row>
    <row r="247" spans="2:26" ht="12.75">
      <c r="B247" s="12"/>
      <c r="C247" s="12"/>
      <c r="D247" s="12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1"/>
      <c r="R247" s="41"/>
      <c r="S247" s="40"/>
      <c r="T247" s="40"/>
      <c r="U247" s="40"/>
      <c r="V247" s="40"/>
      <c r="W247" s="40"/>
      <c r="X247" s="40"/>
      <c r="Y247" s="40"/>
      <c r="Z247" s="40"/>
    </row>
    <row r="248" spans="2:26" ht="12.75">
      <c r="B248" s="12"/>
      <c r="C248" s="12"/>
      <c r="D248" s="12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1"/>
      <c r="R248" s="41"/>
      <c r="S248" s="40"/>
      <c r="T248" s="40"/>
      <c r="U248" s="40"/>
      <c r="V248" s="40"/>
      <c r="W248" s="40"/>
      <c r="X248" s="40"/>
      <c r="Y248" s="40"/>
      <c r="Z248" s="40"/>
    </row>
    <row r="249" spans="2:26" ht="12.75">
      <c r="B249" s="12"/>
      <c r="C249" s="12"/>
      <c r="D249" s="12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1"/>
      <c r="R249" s="41"/>
      <c r="S249" s="40"/>
      <c r="T249" s="40"/>
      <c r="U249" s="40"/>
      <c r="V249" s="40"/>
      <c r="W249" s="40"/>
      <c r="X249" s="40"/>
      <c r="Y249" s="40"/>
      <c r="Z249" s="40"/>
    </row>
    <row r="250" spans="2:26" ht="12.75">
      <c r="B250" s="12"/>
      <c r="C250" s="12"/>
      <c r="D250" s="12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1"/>
      <c r="R250" s="41"/>
      <c r="S250" s="40"/>
      <c r="T250" s="40"/>
      <c r="U250" s="40"/>
      <c r="V250" s="40"/>
      <c r="W250" s="40"/>
      <c r="X250" s="40"/>
      <c r="Y250" s="40"/>
      <c r="Z250" s="40"/>
    </row>
    <row r="251" spans="2:26" ht="12.75">
      <c r="B251" s="12"/>
      <c r="D251" s="12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1"/>
      <c r="R251" s="41"/>
      <c r="S251" s="40"/>
      <c r="T251" s="40"/>
      <c r="U251" s="40"/>
      <c r="V251" s="40"/>
      <c r="W251" s="40"/>
      <c r="X251" s="40"/>
      <c r="Y251" s="40"/>
      <c r="Z251" s="40"/>
    </row>
    <row r="252" spans="2:26" ht="12.75">
      <c r="B252" s="12"/>
      <c r="D252" s="12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1"/>
      <c r="R252" s="41"/>
      <c r="S252" s="40"/>
      <c r="T252" s="40"/>
      <c r="U252" s="40"/>
      <c r="V252" s="40"/>
      <c r="W252" s="40"/>
      <c r="X252" s="40"/>
      <c r="Y252" s="40"/>
      <c r="Z252" s="40"/>
    </row>
    <row r="253" spans="2:26" ht="12.75">
      <c r="B253" s="12"/>
      <c r="D253" s="12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1"/>
      <c r="R253" s="41"/>
      <c r="S253" s="40"/>
      <c r="T253" s="40"/>
      <c r="U253" s="40"/>
      <c r="V253" s="40"/>
      <c r="W253" s="40"/>
      <c r="X253" s="40"/>
      <c r="Y253" s="40"/>
      <c r="Z253" s="40"/>
    </row>
    <row r="254" spans="2:26" ht="12.75">
      <c r="B254" s="12"/>
      <c r="D254" s="12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1"/>
      <c r="R254" s="41"/>
      <c r="S254" s="40"/>
      <c r="T254" s="40"/>
      <c r="U254" s="40"/>
      <c r="V254" s="40"/>
      <c r="W254" s="40"/>
      <c r="X254" s="40"/>
      <c r="Y254" s="40"/>
      <c r="Z254" s="40"/>
    </row>
    <row r="255" spans="2:26" ht="12.75">
      <c r="B255" s="12"/>
      <c r="D255" s="12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1"/>
      <c r="R255" s="41"/>
      <c r="S255" s="40"/>
      <c r="T255" s="40"/>
      <c r="U255" s="40"/>
      <c r="V255" s="40"/>
      <c r="W255" s="40"/>
      <c r="X255" s="40"/>
      <c r="Y255" s="40"/>
      <c r="Z255" s="40"/>
    </row>
    <row r="256" spans="2:26" ht="12.75">
      <c r="B256" s="12"/>
      <c r="D256" s="12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1"/>
      <c r="R256" s="41"/>
      <c r="S256" s="40"/>
      <c r="T256" s="40"/>
      <c r="U256" s="40"/>
      <c r="V256" s="40"/>
      <c r="W256" s="40"/>
      <c r="X256" s="40"/>
      <c r="Y256" s="40"/>
      <c r="Z256" s="40"/>
    </row>
    <row r="257" spans="2:26" ht="12.75">
      <c r="B257" s="12"/>
      <c r="D257" s="12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1"/>
      <c r="R257" s="41"/>
      <c r="S257" s="40"/>
      <c r="T257" s="40"/>
      <c r="U257" s="40"/>
      <c r="V257" s="40"/>
      <c r="W257" s="40"/>
      <c r="X257" s="40"/>
      <c r="Y257" s="40"/>
      <c r="Z257" s="40"/>
    </row>
    <row r="258" spans="2:26" ht="12.75">
      <c r="B258" s="12"/>
      <c r="D258" s="12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1"/>
      <c r="R258" s="41"/>
      <c r="S258" s="40"/>
      <c r="T258" s="40"/>
      <c r="U258" s="40"/>
      <c r="V258" s="40"/>
      <c r="W258" s="40"/>
      <c r="X258" s="40"/>
      <c r="Y258" s="40"/>
      <c r="Z258" s="40"/>
    </row>
    <row r="259" spans="2:26" ht="12.75">
      <c r="B259" s="12"/>
      <c r="D259" s="12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1"/>
      <c r="R259" s="41"/>
      <c r="S259" s="40"/>
      <c r="T259" s="40"/>
      <c r="U259" s="40"/>
      <c r="V259" s="40"/>
      <c r="W259" s="40"/>
      <c r="X259" s="40"/>
      <c r="Y259" s="40"/>
      <c r="Z259" s="40"/>
    </row>
    <row r="260" spans="2:26" ht="12.75">
      <c r="B260" s="12"/>
      <c r="D260" s="12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1"/>
      <c r="R260" s="41"/>
      <c r="S260" s="40"/>
      <c r="T260" s="40"/>
      <c r="U260" s="40"/>
      <c r="V260" s="40"/>
      <c r="W260" s="40"/>
      <c r="X260" s="40"/>
      <c r="Y260" s="40"/>
      <c r="Z260" s="40"/>
    </row>
    <row r="261" spans="2:26" ht="12.75">
      <c r="B261" s="12"/>
      <c r="D261" s="12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1"/>
      <c r="R261" s="41"/>
      <c r="S261" s="40"/>
      <c r="T261" s="40"/>
      <c r="U261" s="40"/>
      <c r="V261" s="40"/>
      <c r="W261" s="40"/>
      <c r="X261" s="40"/>
      <c r="Y261" s="40"/>
      <c r="Z261" s="40"/>
    </row>
    <row r="262" spans="2:26" ht="12.75">
      <c r="B262" s="42"/>
      <c r="D262" s="42"/>
      <c r="E262" s="42"/>
      <c r="F262" s="42"/>
      <c r="G262" s="42"/>
      <c r="H262" s="40"/>
      <c r="I262" s="40"/>
      <c r="J262" s="40"/>
      <c r="K262" s="40"/>
      <c r="L262" s="40"/>
      <c r="M262" s="40"/>
      <c r="N262" s="40"/>
      <c r="O262" s="40"/>
      <c r="P262" s="40"/>
      <c r="Q262" s="41"/>
      <c r="R262" s="41"/>
      <c r="S262" s="40"/>
      <c r="T262" s="40"/>
      <c r="U262" s="40"/>
      <c r="V262" s="40"/>
      <c r="W262" s="40"/>
      <c r="X262" s="40"/>
      <c r="Y262" s="40"/>
      <c r="Z262" s="40"/>
    </row>
    <row r="263" spans="2:26" ht="12.75">
      <c r="B263" s="12"/>
      <c r="D263" s="12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1"/>
      <c r="R263" s="41"/>
      <c r="S263" s="40"/>
      <c r="T263" s="40"/>
      <c r="U263" s="40"/>
      <c r="V263" s="40"/>
      <c r="W263" s="40"/>
      <c r="X263" s="40"/>
      <c r="Y263" s="40"/>
      <c r="Z263" s="40"/>
    </row>
    <row r="264" spans="2:26" ht="12.75">
      <c r="B264" s="12"/>
      <c r="D264" s="12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1"/>
      <c r="R264" s="41"/>
      <c r="S264" s="40"/>
      <c r="T264" s="40"/>
      <c r="U264" s="40"/>
      <c r="V264" s="40"/>
      <c r="W264" s="40"/>
      <c r="X264" s="40"/>
      <c r="Y264" s="40"/>
      <c r="Z264" s="40"/>
    </row>
    <row r="265" spans="2:26" ht="12.75">
      <c r="B265" s="12"/>
      <c r="D265" s="12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1"/>
      <c r="R265" s="41"/>
      <c r="S265" s="40"/>
      <c r="T265" s="40"/>
      <c r="U265" s="40"/>
      <c r="V265" s="40"/>
      <c r="W265" s="40"/>
      <c r="X265" s="40"/>
      <c r="Y265" s="40"/>
      <c r="Z265" s="40"/>
    </row>
    <row r="266" spans="2:26" ht="12.75">
      <c r="B266" s="12"/>
      <c r="D266" s="12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1"/>
      <c r="R266" s="41"/>
      <c r="S266" s="40"/>
      <c r="T266" s="40"/>
      <c r="U266" s="40"/>
      <c r="V266" s="40"/>
      <c r="W266" s="40"/>
      <c r="X266" s="40"/>
      <c r="Y266" s="40"/>
      <c r="Z266" s="40"/>
    </row>
    <row r="267" spans="2:26" ht="12.75">
      <c r="B267" s="12"/>
      <c r="D267" s="12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1"/>
      <c r="R267" s="41"/>
      <c r="S267" s="40"/>
      <c r="T267" s="40"/>
      <c r="U267" s="40"/>
      <c r="V267" s="40"/>
      <c r="W267" s="40"/>
      <c r="X267" s="40"/>
      <c r="Y267" s="40"/>
      <c r="Z267" s="40"/>
    </row>
    <row r="268" spans="2:26" ht="12.75">
      <c r="B268" s="12"/>
      <c r="D268" s="12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1"/>
      <c r="R268" s="41"/>
      <c r="S268" s="40"/>
      <c r="T268" s="40"/>
      <c r="U268" s="40"/>
      <c r="V268" s="40"/>
      <c r="W268" s="40"/>
      <c r="X268" s="40"/>
      <c r="Y268" s="40"/>
      <c r="Z268" s="40"/>
    </row>
    <row r="269" spans="2:7" ht="12.75">
      <c r="B269" s="43"/>
      <c r="D269" s="43"/>
      <c r="E269" s="44"/>
      <c r="F269" s="44"/>
      <c r="G269" s="43"/>
    </row>
    <row r="270" spans="2:7" ht="12.75">
      <c r="B270" s="45"/>
      <c r="D270" s="45"/>
      <c r="E270" s="46"/>
      <c r="F270" s="46"/>
      <c r="G270" s="46"/>
    </row>
    <row r="271" spans="2:6" ht="12.75">
      <c r="B271" s="12"/>
      <c r="D271" s="12"/>
      <c r="E271" s="12"/>
      <c r="F271" s="12"/>
    </row>
    <row r="272" spans="2:6" ht="12.75">
      <c r="B272" s="12"/>
      <c r="D272" s="12"/>
      <c r="E272" s="12"/>
      <c r="F272" s="12"/>
    </row>
    <row r="273" spans="2:6" ht="12.75">
      <c r="B273" s="12"/>
      <c r="D273" s="12"/>
      <c r="E273" s="12"/>
      <c r="F273" s="12"/>
    </row>
    <row r="274" spans="2:6" ht="12.75">
      <c r="B274" s="12"/>
      <c r="D274" s="12"/>
      <c r="E274" s="12"/>
      <c r="F274" s="12"/>
    </row>
    <row r="275" spans="2:6" ht="12.75">
      <c r="B275" s="12"/>
      <c r="D275" s="12"/>
      <c r="E275" s="12"/>
      <c r="F275" s="12"/>
    </row>
    <row r="276" spans="2:6" ht="12.75">
      <c r="B276" s="12"/>
      <c r="D276" s="12"/>
      <c r="E276" s="12"/>
      <c r="F276" s="12"/>
    </row>
    <row r="277" spans="2:6" ht="12.75">
      <c r="B277" s="12"/>
      <c r="D277" s="12"/>
      <c r="E277" s="12"/>
      <c r="F277" s="12"/>
    </row>
    <row r="278" spans="2:6" ht="12.75">
      <c r="B278" s="12"/>
      <c r="D278" s="12"/>
      <c r="E278" s="12"/>
      <c r="F278" s="12"/>
    </row>
    <row r="279" spans="2:6" ht="12.75">
      <c r="B279" s="3" t="s">
        <v>535</v>
      </c>
      <c r="D279" s="12"/>
      <c r="E279" s="12"/>
      <c r="F279" s="12"/>
    </row>
    <row r="280" spans="2:6" ht="12.75">
      <c r="B280" s="3" t="s">
        <v>535</v>
      </c>
      <c r="D280" s="12"/>
      <c r="E280" s="12"/>
      <c r="F280" s="12"/>
    </row>
    <row r="281" spans="2:6" ht="12.75">
      <c r="B281" s="3" t="s">
        <v>535</v>
      </c>
      <c r="D281" s="12"/>
      <c r="E281" s="12"/>
      <c r="F281" s="12"/>
    </row>
    <row r="282" spans="2:6" ht="12.75">
      <c r="B282" s="3" t="s">
        <v>535</v>
      </c>
      <c r="D282" s="12"/>
      <c r="E282" s="12"/>
      <c r="F282" s="12"/>
    </row>
    <row r="283" spans="2:6" ht="12.75">
      <c r="B283" s="3" t="s">
        <v>535</v>
      </c>
      <c r="D283" s="12"/>
      <c r="E283" s="12"/>
      <c r="F283" s="12"/>
    </row>
    <row r="284" spans="2:6" ht="12.75">
      <c r="B284" s="3" t="s">
        <v>535</v>
      </c>
      <c r="D284" s="12"/>
      <c r="E284" s="12"/>
      <c r="F284" s="12"/>
    </row>
    <row r="285" spans="2:6" ht="12.75">
      <c r="B285" s="3" t="s">
        <v>535</v>
      </c>
      <c r="D285" s="12"/>
      <c r="E285" s="12"/>
      <c r="F285" s="12"/>
    </row>
    <row r="286" spans="2:6" ht="12.75">
      <c r="B286" s="3" t="s">
        <v>535</v>
      </c>
      <c r="D286" s="12"/>
      <c r="E286" s="12"/>
      <c r="F286" s="12"/>
    </row>
    <row r="287" spans="2:6" ht="12.75">
      <c r="B287" s="3" t="s">
        <v>535</v>
      </c>
      <c r="D287" s="12"/>
      <c r="E287" s="12"/>
      <c r="F287" s="12"/>
    </row>
    <row r="288" spans="2:6" ht="12.75">
      <c r="B288" s="3" t="s">
        <v>535</v>
      </c>
      <c r="D288" s="12"/>
      <c r="E288" s="12"/>
      <c r="F288" s="12"/>
    </row>
    <row r="289" spans="2:6" ht="12.75">
      <c r="B289" s="3" t="s">
        <v>535</v>
      </c>
      <c r="D289" s="12"/>
      <c r="E289" s="12"/>
      <c r="F289" s="12"/>
    </row>
    <row r="290" spans="2:6" ht="12.75">
      <c r="B290" s="3" t="s">
        <v>535</v>
      </c>
      <c r="D290" s="12"/>
      <c r="E290" s="12"/>
      <c r="F290" s="12"/>
    </row>
    <row r="291" spans="2:6" ht="12.75">
      <c r="B291" s="3" t="s">
        <v>535</v>
      </c>
      <c r="D291" s="12"/>
      <c r="E291" s="12"/>
      <c r="F291" s="12"/>
    </row>
    <row r="292" spans="2:6" ht="12.75">
      <c r="B292" s="3" t="s">
        <v>535</v>
      </c>
      <c r="D292" s="12"/>
      <c r="E292" s="12"/>
      <c r="F292" s="12"/>
    </row>
    <row r="293" spans="2:6" ht="12.75">
      <c r="B293" s="3" t="s">
        <v>535</v>
      </c>
      <c r="D293" s="12"/>
      <c r="E293" s="12"/>
      <c r="F293" s="12"/>
    </row>
    <row r="294" spans="2:6" ht="12.75">
      <c r="B294" s="3" t="s">
        <v>535</v>
      </c>
      <c r="D294" s="12"/>
      <c r="E294" s="12"/>
      <c r="F294" s="12"/>
    </row>
    <row r="295" spans="2:6" ht="12.75">
      <c r="B295" s="3" t="s">
        <v>535</v>
      </c>
      <c r="D295" s="12"/>
      <c r="E295" s="12"/>
      <c r="F295" s="12"/>
    </row>
    <row r="296" spans="2:6" ht="12.75">
      <c r="B296" s="3" t="s">
        <v>535</v>
      </c>
      <c r="D296" s="12"/>
      <c r="E296" s="12"/>
      <c r="F296" s="12"/>
    </row>
    <row r="297" spans="2:6" ht="12.75">
      <c r="B297" s="3" t="s">
        <v>535</v>
      </c>
      <c r="D297" s="12"/>
      <c r="E297" s="12"/>
      <c r="F297" s="12"/>
    </row>
    <row r="298" spans="2:6" ht="12.75">
      <c r="B298" s="3" t="s">
        <v>535</v>
      </c>
      <c r="D298" s="12"/>
      <c r="E298" s="12"/>
      <c r="F298" s="12"/>
    </row>
    <row r="299" spans="2:6" ht="12.75">
      <c r="B299" s="3" t="s">
        <v>535</v>
      </c>
      <c r="D299" s="12"/>
      <c r="E299" s="12"/>
      <c r="F299" s="12"/>
    </row>
    <row r="300" spans="2:6" ht="12.75">
      <c r="B300" s="3" t="s">
        <v>535</v>
      </c>
      <c r="D300" s="12"/>
      <c r="E300" s="12"/>
      <c r="F300" s="12"/>
    </row>
    <row r="301" spans="2:6" ht="12.75">
      <c r="B301" s="3" t="s">
        <v>535</v>
      </c>
      <c r="D301" s="12"/>
      <c r="E301" s="12"/>
      <c r="F301" s="12"/>
    </row>
    <row r="302" spans="2:6" ht="12.75">
      <c r="B302" s="3" t="s">
        <v>535</v>
      </c>
      <c r="D302" s="12"/>
      <c r="E302" s="12"/>
      <c r="F302" s="12"/>
    </row>
    <row r="303" spans="2:6" ht="12.75">
      <c r="B303" s="3" t="s">
        <v>535</v>
      </c>
      <c r="D303" s="12"/>
      <c r="E303" s="12"/>
      <c r="F303" s="12"/>
    </row>
    <row r="304" spans="2:6" ht="12.75">
      <c r="B304" s="3" t="s">
        <v>535</v>
      </c>
      <c r="D304" s="12"/>
      <c r="E304" s="12"/>
      <c r="F304" s="12"/>
    </row>
    <row r="305" spans="2:6" ht="12.75">
      <c r="B305" s="3" t="s">
        <v>535</v>
      </c>
      <c r="D305" s="12"/>
      <c r="E305" s="12"/>
      <c r="F305" s="12"/>
    </row>
    <row r="306" spans="2:6" ht="12.75">
      <c r="B306" s="3" t="s">
        <v>535</v>
      </c>
      <c r="D306" s="12"/>
      <c r="E306" s="12"/>
      <c r="F306" s="12"/>
    </row>
    <row r="307" spans="2:6" ht="12.75">
      <c r="B307" s="3" t="s">
        <v>535</v>
      </c>
      <c r="D307" s="12"/>
      <c r="E307" s="12"/>
      <c r="F307" s="12"/>
    </row>
    <row r="308" spans="2:6" ht="12.75">
      <c r="B308" s="3" t="s">
        <v>535</v>
      </c>
      <c r="D308" s="12"/>
      <c r="E308" s="12"/>
      <c r="F308" s="12"/>
    </row>
    <row r="309" spans="2:6" ht="12.75">
      <c r="B309" s="3" t="s">
        <v>535</v>
      </c>
      <c r="D309" s="12"/>
      <c r="E309" s="12"/>
      <c r="F309" s="12"/>
    </row>
    <row r="310" spans="2:6" ht="12.75">
      <c r="B310" s="3" t="s">
        <v>535</v>
      </c>
      <c r="D310" s="12"/>
      <c r="E310" s="12"/>
      <c r="F310" s="12"/>
    </row>
    <row r="311" spans="2:6" ht="12.75">
      <c r="B311" s="3" t="s">
        <v>535</v>
      </c>
      <c r="D311" s="12"/>
      <c r="E311" s="12"/>
      <c r="F311" s="12"/>
    </row>
    <row r="312" spans="2:6" ht="12.75">
      <c r="B312" s="3" t="s">
        <v>535</v>
      </c>
      <c r="D312" s="12"/>
      <c r="E312" s="12"/>
      <c r="F312" s="12"/>
    </row>
    <row r="313" spans="2:6" ht="12.75">
      <c r="B313" s="3" t="s">
        <v>535</v>
      </c>
      <c r="D313" s="12"/>
      <c r="E313" s="12"/>
      <c r="F313" s="12"/>
    </row>
    <row r="314" spans="2:6" ht="12.75">
      <c r="B314" s="3" t="s">
        <v>535</v>
      </c>
      <c r="D314" s="12"/>
      <c r="E314" s="12"/>
      <c r="F314" s="12"/>
    </row>
    <row r="315" spans="2:6" ht="12.75">
      <c r="B315" s="3" t="s">
        <v>535</v>
      </c>
      <c r="D315" s="12"/>
      <c r="E315" s="12"/>
      <c r="F315" s="12"/>
    </row>
    <row r="316" spans="2:6" ht="12.75">
      <c r="B316" s="3" t="s">
        <v>535</v>
      </c>
      <c r="D316" s="12"/>
      <c r="E316" s="12"/>
      <c r="F316" s="12"/>
    </row>
    <row r="317" spans="2:6" ht="12.75">
      <c r="B317" s="3" t="s">
        <v>535</v>
      </c>
      <c r="D317" s="12"/>
      <c r="E317" s="12"/>
      <c r="F317" s="12"/>
    </row>
    <row r="318" spans="2:6" ht="12.75">
      <c r="B318" s="3" t="s">
        <v>535</v>
      </c>
      <c r="D318" s="12"/>
      <c r="E318" s="12"/>
      <c r="F318" s="12"/>
    </row>
    <row r="319" spans="2:6" ht="12.75">
      <c r="B319" s="3" t="s">
        <v>535</v>
      </c>
      <c r="D319" s="12"/>
      <c r="E319" s="12"/>
      <c r="F319" s="12"/>
    </row>
    <row r="320" spans="2:6" ht="12.75">
      <c r="B320" s="3" t="s">
        <v>535</v>
      </c>
      <c r="D320" s="12"/>
      <c r="E320" s="12"/>
      <c r="F320" s="12"/>
    </row>
    <row r="321" spans="2:6" ht="12.75">
      <c r="B321" s="3" t="s">
        <v>535</v>
      </c>
      <c r="D321" s="12"/>
      <c r="E321" s="12"/>
      <c r="F321" s="12"/>
    </row>
    <row r="322" spans="2:6" ht="12.75">
      <c r="B322" s="3" t="s">
        <v>535</v>
      </c>
      <c r="D322" s="12"/>
      <c r="E322" s="12"/>
      <c r="F322" s="12"/>
    </row>
    <row r="323" spans="2:6" ht="12.75">
      <c r="B323" s="3" t="s">
        <v>535</v>
      </c>
      <c r="D323" s="12"/>
      <c r="E323" s="12"/>
      <c r="F323" s="12"/>
    </row>
    <row r="324" spans="2:6" ht="12.75">
      <c r="B324" s="3" t="s">
        <v>535</v>
      </c>
      <c r="D324" s="12"/>
      <c r="E324" s="12"/>
      <c r="F324" s="12"/>
    </row>
    <row r="325" spans="2:6" ht="12.75">
      <c r="B325" s="3" t="s">
        <v>535</v>
      </c>
      <c r="D325" s="12"/>
      <c r="E325" s="12"/>
      <c r="F325" s="12"/>
    </row>
    <row r="326" spans="2:6" ht="12.75">
      <c r="B326" s="3" t="s">
        <v>535</v>
      </c>
      <c r="D326" s="12"/>
      <c r="E326" s="12"/>
      <c r="F326" s="12"/>
    </row>
    <row r="327" spans="2:6" ht="12.75">
      <c r="B327" s="3" t="s">
        <v>535</v>
      </c>
      <c r="D327" s="12"/>
      <c r="E327" s="12"/>
      <c r="F327" s="12"/>
    </row>
    <row r="328" spans="2:6" ht="12.75">
      <c r="B328" s="3" t="s">
        <v>535</v>
      </c>
      <c r="D328" s="12"/>
      <c r="E328" s="12"/>
      <c r="F328" s="12"/>
    </row>
    <row r="329" spans="2:6" ht="12.75">
      <c r="B329" s="3" t="s">
        <v>535</v>
      </c>
      <c r="D329" s="12"/>
      <c r="E329" s="12"/>
      <c r="F329" s="12"/>
    </row>
    <row r="330" spans="2:6" ht="12.75">
      <c r="B330" s="3" t="s">
        <v>535</v>
      </c>
      <c r="D330" s="12"/>
      <c r="E330" s="12"/>
      <c r="F330" s="12"/>
    </row>
    <row r="331" spans="2:6" ht="12.75">
      <c r="B331" s="3" t="s">
        <v>535</v>
      </c>
      <c r="D331" s="12"/>
      <c r="E331" s="12"/>
      <c r="F331" s="12"/>
    </row>
    <row r="332" spans="2:6" ht="12.75">
      <c r="B332" s="3" t="s">
        <v>535</v>
      </c>
      <c r="D332" s="12"/>
      <c r="E332" s="12"/>
      <c r="F332" s="12"/>
    </row>
    <row r="333" spans="2:6" ht="12.75">
      <c r="B333" s="3" t="s">
        <v>535</v>
      </c>
      <c r="D333" s="12"/>
      <c r="E333" s="12"/>
      <c r="F333" s="12"/>
    </row>
    <row r="334" spans="2:6" ht="12.75">
      <c r="B334" s="3" t="s">
        <v>535</v>
      </c>
      <c r="D334" s="12"/>
      <c r="E334" s="12"/>
      <c r="F334" s="12"/>
    </row>
    <row r="335" spans="2:6" ht="12.75">
      <c r="B335" s="3" t="s">
        <v>535</v>
      </c>
      <c r="D335" s="12"/>
      <c r="E335" s="12"/>
      <c r="F335" s="12"/>
    </row>
    <row r="336" spans="2:6" ht="12.75">
      <c r="B336" s="3" t="s">
        <v>535</v>
      </c>
      <c r="D336" s="12"/>
      <c r="E336" s="12"/>
      <c r="F336" s="12"/>
    </row>
    <row r="337" spans="2:6" ht="12.75">
      <c r="B337" s="3" t="s">
        <v>535</v>
      </c>
      <c r="D337" s="12"/>
      <c r="E337" s="12"/>
      <c r="F337" s="12"/>
    </row>
    <row r="338" spans="2:6" ht="12.75">
      <c r="B338" s="3" t="s">
        <v>535</v>
      </c>
      <c r="D338" s="12"/>
      <c r="E338" s="12"/>
      <c r="F338" s="12"/>
    </row>
    <row r="339" spans="2:6" ht="12.75">
      <c r="B339" s="3" t="s">
        <v>535</v>
      </c>
      <c r="D339" s="12"/>
      <c r="E339" s="12"/>
      <c r="F339" s="12"/>
    </row>
    <row r="340" spans="2:6" ht="12.75">
      <c r="B340" s="3" t="s">
        <v>535</v>
      </c>
      <c r="D340" s="12"/>
      <c r="E340" s="12"/>
      <c r="F340" s="12"/>
    </row>
    <row r="341" spans="2:6" ht="12.75">
      <c r="B341" s="3" t="s">
        <v>535</v>
      </c>
      <c r="D341" s="12"/>
      <c r="E341" s="12"/>
      <c r="F341" s="12"/>
    </row>
    <row r="342" spans="2:6" ht="12.75">
      <c r="B342" s="3" t="s">
        <v>535</v>
      </c>
      <c r="D342" s="12"/>
      <c r="E342" s="12"/>
      <c r="F342" s="12"/>
    </row>
    <row r="343" spans="2:6" ht="12.75">
      <c r="B343" s="3" t="s">
        <v>535</v>
      </c>
      <c r="D343" s="12"/>
      <c r="E343" s="12"/>
      <c r="F343" s="12"/>
    </row>
    <row r="344" spans="2:6" ht="12.75">
      <c r="B344" s="3" t="s">
        <v>535</v>
      </c>
      <c r="D344" s="12"/>
      <c r="E344" s="12"/>
      <c r="F344" s="12"/>
    </row>
    <row r="345" spans="2:6" ht="12.75">
      <c r="B345" s="3" t="s">
        <v>535</v>
      </c>
      <c r="D345" s="12"/>
      <c r="E345" s="12"/>
      <c r="F345" s="12"/>
    </row>
    <row r="346" spans="2:6" ht="12.75">
      <c r="B346" s="3" t="s">
        <v>535</v>
      </c>
      <c r="D346" s="12"/>
      <c r="E346" s="12"/>
      <c r="F346" s="12"/>
    </row>
    <row r="347" spans="2:6" ht="12.75">
      <c r="B347" s="3" t="s">
        <v>535</v>
      </c>
      <c r="D347" s="12"/>
      <c r="E347" s="12"/>
      <c r="F347" s="12"/>
    </row>
    <row r="348" spans="2:6" ht="12.75">
      <c r="B348" s="3" t="s">
        <v>535</v>
      </c>
      <c r="D348" s="12"/>
      <c r="E348" s="12"/>
      <c r="F348" s="12"/>
    </row>
    <row r="349" spans="2:6" ht="12.75">
      <c r="B349" s="3" t="s">
        <v>535</v>
      </c>
      <c r="D349" s="12"/>
      <c r="E349" s="12"/>
      <c r="F349" s="12"/>
    </row>
    <row r="350" spans="2:6" ht="12.75">
      <c r="B350" s="3" t="s">
        <v>535</v>
      </c>
      <c r="D350" s="12"/>
      <c r="E350" s="12"/>
      <c r="F350" s="12"/>
    </row>
    <row r="351" spans="2:6" ht="12.75">
      <c r="B351" s="3" t="s">
        <v>535</v>
      </c>
      <c r="D351" s="12"/>
      <c r="E351" s="12"/>
      <c r="F351" s="12"/>
    </row>
    <row r="352" spans="2:6" ht="12.75">
      <c r="B352" s="3" t="s">
        <v>535</v>
      </c>
      <c r="D352" s="12"/>
      <c r="E352" s="12"/>
      <c r="F352" s="12"/>
    </row>
    <row r="353" spans="2:6" ht="12.75">
      <c r="B353" s="3" t="s">
        <v>535</v>
      </c>
      <c r="D353" s="12"/>
      <c r="E353" s="12"/>
      <c r="F353" s="12"/>
    </row>
    <row r="354" spans="2:6" ht="12.75">
      <c r="B354" s="3" t="s">
        <v>535</v>
      </c>
      <c r="D354" s="12"/>
      <c r="E354" s="12"/>
      <c r="F354" s="12"/>
    </row>
    <row r="355" spans="2:6" ht="12.75">
      <c r="B355" s="3" t="s">
        <v>535</v>
      </c>
      <c r="D355" s="12"/>
      <c r="E355" s="12"/>
      <c r="F355" s="12"/>
    </row>
    <row r="356" spans="2:6" ht="12.75">
      <c r="B356" s="3" t="s">
        <v>535</v>
      </c>
      <c r="D356" s="12"/>
      <c r="E356" s="12"/>
      <c r="F356" s="12"/>
    </row>
    <row r="357" spans="2:6" ht="12.75">
      <c r="B357" s="3" t="s">
        <v>535</v>
      </c>
      <c r="D357" s="12"/>
      <c r="E357" s="12"/>
      <c r="F357" s="12"/>
    </row>
    <row r="358" spans="2:6" ht="12.75">
      <c r="B358" s="3" t="s">
        <v>535</v>
      </c>
      <c r="D358" s="12"/>
      <c r="E358" s="12"/>
      <c r="F358" s="12"/>
    </row>
    <row r="359" spans="2:6" ht="12.75">
      <c r="B359" s="3" t="s">
        <v>535</v>
      </c>
      <c r="D359" s="12"/>
      <c r="E359" s="12"/>
      <c r="F359" s="12"/>
    </row>
    <row r="360" spans="2:6" ht="12.75">
      <c r="B360" s="3" t="s">
        <v>535</v>
      </c>
      <c r="D360" s="12"/>
      <c r="E360" s="12"/>
      <c r="F360" s="12"/>
    </row>
    <row r="361" spans="2:6" ht="12.75">
      <c r="B361" s="3" t="s">
        <v>535</v>
      </c>
      <c r="D361" s="12"/>
      <c r="E361" s="12"/>
      <c r="F361" s="12"/>
    </row>
    <row r="362" spans="2:6" ht="12.75">
      <c r="B362" s="3" t="s">
        <v>535</v>
      </c>
      <c r="D362" s="12"/>
      <c r="E362" s="12"/>
      <c r="F362" s="12"/>
    </row>
    <row r="363" spans="2:6" ht="12.75">
      <c r="B363" s="3" t="s">
        <v>535</v>
      </c>
      <c r="D363" s="12"/>
      <c r="E363" s="12"/>
      <c r="F363" s="12"/>
    </row>
    <row r="364" spans="2:6" ht="12.75">
      <c r="B364" s="3" t="s">
        <v>535</v>
      </c>
      <c r="D364" s="12"/>
      <c r="E364" s="12"/>
      <c r="F364" s="12"/>
    </row>
    <row r="365" spans="2:6" ht="12.75">
      <c r="B365" s="3" t="s">
        <v>535</v>
      </c>
      <c r="D365" s="12"/>
      <c r="E365" s="12"/>
      <c r="F365" s="12"/>
    </row>
    <row r="366" spans="2:6" ht="12.75">
      <c r="B366" s="3" t="s">
        <v>535</v>
      </c>
      <c r="D366" s="12"/>
      <c r="E366" s="12"/>
      <c r="F366" s="12"/>
    </row>
    <row r="367" spans="2:6" ht="12.75">
      <c r="B367" s="3" t="s">
        <v>535</v>
      </c>
      <c r="E367" s="3" t="s">
        <v>535</v>
      </c>
      <c r="F367" s="3" t="s">
        <v>535</v>
      </c>
    </row>
    <row r="368" spans="2:6" ht="12.75">
      <c r="B368" s="3" t="s">
        <v>535</v>
      </c>
      <c r="E368" s="3" t="s">
        <v>535</v>
      </c>
      <c r="F368" s="3" t="s">
        <v>535</v>
      </c>
    </row>
    <row r="369" spans="2:6" ht="12.75">
      <c r="B369" s="3" t="s">
        <v>535</v>
      </c>
      <c r="E369" s="3" t="s">
        <v>535</v>
      </c>
      <c r="F369" s="3" t="s">
        <v>535</v>
      </c>
    </row>
    <row r="370" spans="2:6" ht="12.75">
      <c r="B370" s="3" t="s">
        <v>535</v>
      </c>
      <c r="E370" s="3" t="s">
        <v>535</v>
      </c>
      <c r="F370" s="3" t="s">
        <v>535</v>
      </c>
    </row>
    <row r="371" spans="2:6" ht="12.75">
      <c r="B371" s="3" t="s">
        <v>535</v>
      </c>
      <c r="E371" s="3" t="s">
        <v>535</v>
      </c>
      <c r="F371" s="3" t="s">
        <v>535</v>
      </c>
    </row>
    <row r="372" spans="2:6" ht="12.75">
      <c r="B372" s="3" t="s">
        <v>535</v>
      </c>
      <c r="E372" s="3" t="s">
        <v>535</v>
      </c>
      <c r="F372" s="3" t="s">
        <v>535</v>
      </c>
    </row>
    <row r="373" spans="2:6" ht="12.75">
      <c r="B373" s="3" t="s">
        <v>535</v>
      </c>
      <c r="E373" s="3" t="s">
        <v>535</v>
      </c>
      <c r="F373" s="3" t="s">
        <v>535</v>
      </c>
    </row>
    <row r="374" spans="2:6" ht="12.75">
      <c r="B374" s="3" t="s">
        <v>535</v>
      </c>
      <c r="E374" s="3" t="s">
        <v>535</v>
      </c>
      <c r="F374" s="3" t="s">
        <v>535</v>
      </c>
    </row>
    <row r="375" spans="2:6" ht="12.75">
      <c r="B375" s="3" t="s">
        <v>535</v>
      </c>
      <c r="E375" s="3" t="s">
        <v>535</v>
      </c>
      <c r="F375" s="3" t="s">
        <v>535</v>
      </c>
    </row>
    <row r="376" spans="2:6" ht="12.75">
      <c r="B376" s="3" t="s">
        <v>535</v>
      </c>
      <c r="E376" s="3" t="s">
        <v>535</v>
      </c>
      <c r="F376" s="3" t="s">
        <v>535</v>
      </c>
    </row>
    <row r="377" spans="2:6" ht="12.75">
      <c r="B377" s="3" t="s">
        <v>535</v>
      </c>
      <c r="E377" s="3" t="s">
        <v>535</v>
      </c>
      <c r="F377" s="3" t="s">
        <v>535</v>
      </c>
    </row>
    <row r="378" spans="2:6" ht="12.75">
      <c r="B378" s="3" t="s">
        <v>535</v>
      </c>
      <c r="E378" s="3" t="s">
        <v>535</v>
      </c>
      <c r="F378" s="3" t="s">
        <v>535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8"/>
  <sheetViews>
    <sheetView zoomScalePageLayoutView="0" workbookViewId="0" topLeftCell="C1">
      <pane ySplit="4" topLeftCell="A235" activePane="bottomLeft" state="frozen"/>
      <selection pane="topLeft" activeCell="B1" sqref="B1"/>
      <selection pane="bottomLeft" activeCell="J4" sqref="J4"/>
    </sheetView>
  </sheetViews>
  <sheetFormatPr defaultColWidth="18.00390625" defaultRowHeight="12.75"/>
  <cols>
    <col min="1" max="1" width="9.140625" style="0" customWidth="1"/>
    <col min="2" max="2" width="36.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0"/>
      <c r="B1" s="50"/>
      <c r="C1" s="50"/>
      <c r="D1" s="50"/>
      <c r="E1" s="50"/>
      <c r="F1" s="53" t="s">
        <v>309</v>
      </c>
      <c r="G1" s="53">
        <v>4</v>
      </c>
      <c r="H1" s="53">
        <v>5</v>
      </c>
      <c r="I1" s="53">
        <v>6</v>
      </c>
      <c r="J1" s="53">
        <v>7</v>
      </c>
      <c r="K1" s="53">
        <v>12</v>
      </c>
      <c r="L1" s="53">
        <v>13</v>
      </c>
      <c r="M1" s="53">
        <v>14</v>
      </c>
      <c r="N1" s="53">
        <v>15</v>
      </c>
    </row>
    <row r="2" spans="1:14" ht="12.75">
      <c r="A2" s="50"/>
      <c r="B2" s="50"/>
      <c r="C2" s="50"/>
      <c r="D2" s="50"/>
      <c r="E2" s="50"/>
      <c r="F2" s="53"/>
      <c r="G2" s="53">
        <v>1</v>
      </c>
      <c r="H2" s="53">
        <v>2</v>
      </c>
      <c r="I2" s="53">
        <v>3</v>
      </c>
      <c r="J2" s="53">
        <v>4</v>
      </c>
      <c r="K2" s="53">
        <v>5</v>
      </c>
      <c r="L2" s="53">
        <v>6</v>
      </c>
      <c r="M2" s="53">
        <v>7</v>
      </c>
      <c r="N2" s="53">
        <v>8</v>
      </c>
    </row>
    <row r="3" spans="1:14" ht="28.5" customHeight="1">
      <c r="A3" s="50"/>
      <c r="B3" s="50"/>
      <c r="C3" s="50"/>
      <c r="D3" s="50"/>
      <c r="E3" s="50"/>
      <c r="F3" s="50"/>
      <c r="G3" s="22" t="s">
        <v>14</v>
      </c>
      <c r="H3" s="23"/>
      <c r="I3" s="23"/>
      <c r="J3" s="24"/>
      <c r="K3" s="82" t="s">
        <v>15</v>
      </c>
      <c r="L3" s="83"/>
      <c r="M3" s="83"/>
      <c r="N3" s="84"/>
    </row>
    <row r="4" spans="1:14" ht="51">
      <c r="A4" s="25" t="s">
        <v>4</v>
      </c>
      <c r="B4" s="25" t="s">
        <v>251</v>
      </c>
      <c r="C4" s="25" t="s">
        <v>5</v>
      </c>
      <c r="D4" s="26" t="s">
        <v>310</v>
      </c>
      <c r="E4" s="26" t="s">
        <v>311</v>
      </c>
      <c r="F4" s="26" t="s">
        <v>312</v>
      </c>
      <c r="G4" s="39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222</v>
      </c>
    </row>
    <row r="5" spans="1:17" ht="12.75">
      <c r="A5" s="32" t="s">
        <v>90</v>
      </c>
      <c r="B5" s="32" t="s">
        <v>313</v>
      </c>
      <c r="C5" s="32" t="s">
        <v>316</v>
      </c>
      <c r="D5" s="32" t="s">
        <v>90</v>
      </c>
      <c r="E5" s="32" t="s">
        <v>316</v>
      </c>
      <c r="F5" s="67">
        <v>1</v>
      </c>
      <c r="G5" s="51">
        <f>_xlfn.IFERROR(INDEX('Provider Level Data'!E:E,MATCH($A5,'Provider Level Data'!$B:$B,0)),0)*$F5</f>
        <v>15994</v>
      </c>
      <c r="H5" s="51">
        <f>_xlfn.IFERROR(INDEX('Provider Level Data'!F:F,MATCH($A5,'Provider Level Data'!$B:$B,0)),0)*$F5</f>
        <v>846</v>
      </c>
      <c r="I5" s="51">
        <f>_xlfn.IFERROR(INDEX('Provider Level Data'!G:G,MATCH($A5,'Provider Level Data'!$B:$B,0)),0)*$F5</f>
        <v>10289</v>
      </c>
      <c r="J5" s="51">
        <f>_xlfn.IFERROR(INDEX('Provider Level Data'!H:H,MATCH($A5,'Provider Level Data'!$B:$B,0)),0)*$F5</f>
        <v>27129</v>
      </c>
      <c r="K5" s="51">
        <f>_xlfn.IFERROR(INDEX('Provider Level Data'!M:M,MATCH($A5,'Provider Level Data'!$B:$B,0)),0)*$F5</f>
        <v>4618</v>
      </c>
      <c r="L5" s="51">
        <f>_xlfn.IFERROR(INDEX('Provider Level Data'!N:N,MATCH($A5,'Provider Level Data'!$B:$B,0)),0)*$F5</f>
        <v>21</v>
      </c>
      <c r="M5" s="51">
        <f>_xlfn.IFERROR(INDEX('Provider Level Data'!O:O,MATCH($A5,'Provider Level Data'!$B:$B,0)),0)*$F5</f>
        <v>90</v>
      </c>
      <c r="N5" s="51">
        <f>_xlfn.IFERROR(INDEX('Provider Level Data'!P:P,MATCH($A5,'Provider Level Data'!$B:$B,0)),0)*$F5</f>
        <v>4729</v>
      </c>
      <c r="P5" t="s">
        <v>316</v>
      </c>
      <c r="Q5" t="s">
        <v>90</v>
      </c>
    </row>
    <row r="6" spans="1:17" ht="12.75">
      <c r="A6" s="35" t="s">
        <v>46</v>
      </c>
      <c r="B6" s="35" t="s">
        <v>313</v>
      </c>
      <c r="C6" s="35" t="s">
        <v>318</v>
      </c>
      <c r="D6" s="35" t="s">
        <v>46</v>
      </c>
      <c r="E6" s="35" t="s">
        <v>318</v>
      </c>
      <c r="F6" s="68">
        <v>1</v>
      </c>
      <c r="G6" s="51">
        <f>_xlfn.IFERROR(INDEX('Provider Level Data'!E:E,MATCH($A6,'Provider Level Data'!$B:$B,0)),0)*$F6</f>
        <v>27950</v>
      </c>
      <c r="H6" s="51">
        <f>_xlfn.IFERROR(INDEX('Provider Level Data'!F:F,MATCH($A6,'Provider Level Data'!$B:$B,0)),0)*$F6</f>
        <v>952</v>
      </c>
      <c r="I6" s="51">
        <f>_xlfn.IFERROR(INDEX('Provider Level Data'!G:G,MATCH($A6,'Provider Level Data'!$B:$B,0)),0)*$F6</f>
        <v>16128</v>
      </c>
      <c r="J6" s="51">
        <f>_xlfn.IFERROR(INDEX('Provider Level Data'!H:H,MATCH($A6,'Provider Level Data'!$B:$B,0)),0)*$F6</f>
        <v>45030</v>
      </c>
      <c r="K6" s="51">
        <f>_xlfn.IFERROR(INDEX('Provider Level Data'!M:M,MATCH($A6,'Provider Level Data'!$B:$B,0)),0)*$F6</f>
        <v>7262</v>
      </c>
      <c r="L6" s="51">
        <f>_xlfn.IFERROR(INDEX('Provider Level Data'!N:N,MATCH($A6,'Provider Level Data'!$B:$B,0)),0)*$F6</f>
        <v>38</v>
      </c>
      <c r="M6" s="51">
        <f>_xlfn.IFERROR(INDEX('Provider Level Data'!O:O,MATCH($A6,'Provider Level Data'!$B:$B,0)),0)*$F6</f>
        <v>154</v>
      </c>
      <c r="N6" s="51">
        <f>_xlfn.IFERROR(INDEX('Provider Level Data'!P:P,MATCH($A6,'Provider Level Data'!$B:$B,0)),0)*$F6</f>
        <v>7454</v>
      </c>
      <c r="P6" t="s">
        <v>318</v>
      </c>
      <c r="Q6" t="s">
        <v>46</v>
      </c>
    </row>
    <row r="7" spans="1:17" ht="12.75">
      <c r="A7" s="35" t="s">
        <v>227</v>
      </c>
      <c r="B7" s="35" t="s">
        <v>313</v>
      </c>
      <c r="C7" s="35" t="s">
        <v>314</v>
      </c>
      <c r="D7" s="35" t="s">
        <v>106</v>
      </c>
      <c r="E7" s="35" t="s">
        <v>315</v>
      </c>
      <c r="F7" s="68">
        <v>0.25</v>
      </c>
      <c r="G7" s="51">
        <f>_xlfn.IFERROR(INDEX('Provider Level Data'!E:E,MATCH($A7,'Provider Level Data'!$B:$B,0)),0)*$F7</f>
        <v>0</v>
      </c>
      <c r="H7" s="51">
        <f>_xlfn.IFERROR(INDEX('Provider Level Data'!F:F,MATCH($A7,'Provider Level Data'!$B:$B,0)),0)*$F7</f>
        <v>0</v>
      </c>
      <c r="I7" s="51">
        <f>_xlfn.IFERROR(INDEX('Provider Level Data'!G:G,MATCH($A7,'Provider Level Data'!$B:$B,0)),0)*$F7</f>
        <v>1198.25</v>
      </c>
      <c r="J7" s="51">
        <f>_xlfn.IFERROR(INDEX('Provider Level Data'!H:H,MATCH($A7,'Provider Level Data'!$B:$B,0)),0)*$F7</f>
        <v>1198.25</v>
      </c>
      <c r="K7" s="51">
        <f>_xlfn.IFERROR(INDEX('Provider Level Data'!M:M,MATCH($A7,'Provider Level Data'!$B:$B,0)),0)*$F7</f>
        <v>0</v>
      </c>
      <c r="L7" s="51">
        <f>_xlfn.IFERROR(INDEX('Provider Level Data'!N:N,MATCH($A7,'Provider Level Data'!$B:$B,0)),0)*$F7</f>
        <v>0</v>
      </c>
      <c r="M7" s="51">
        <f>_xlfn.IFERROR(INDEX('Provider Level Data'!O:O,MATCH($A7,'Provider Level Data'!$B:$B,0)),0)*$F7</f>
        <v>1.25</v>
      </c>
      <c r="N7" s="51">
        <f>_xlfn.IFERROR(INDEX('Provider Level Data'!P:P,MATCH($A7,'Provider Level Data'!$B:$B,0)),0)*$F7</f>
        <v>1.25</v>
      </c>
      <c r="P7" t="s">
        <v>320</v>
      </c>
      <c r="Q7" t="s">
        <v>146</v>
      </c>
    </row>
    <row r="8" spans="1:17" ht="12.75">
      <c r="A8" s="35" t="s">
        <v>227</v>
      </c>
      <c r="B8" s="35" t="s">
        <v>313</v>
      </c>
      <c r="C8" s="35" t="s">
        <v>314</v>
      </c>
      <c r="D8" s="35" t="s">
        <v>105</v>
      </c>
      <c r="E8" s="35" t="s">
        <v>317</v>
      </c>
      <c r="F8" s="68">
        <v>0.37</v>
      </c>
      <c r="G8" s="51">
        <f>_xlfn.IFERROR(INDEX('Provider Level Data'!E:E,MATCH($A8,'Provider Level Data'!$B:$B,0)),0)*$F8</f>
        <v>0</v>
      </c>
      <c r="H8" s="51">
        <f>_xlfn.IFERROR(INDEX('Provider Level Data'!F:F,MATCH($A8,'Provider Level Data'!$B:$B,0)),0)*$F8</f>
        <v>0</v>
      </c>
      <c r="I8" s="51">
        <f>_xlfn.IFERROR(INDEX('Provider Level Data'!G:G,MATCH($A8,'Provider Level Data'!$B:$B,0)),0)*$F8</f>
        <v>1773.41</v>
      </c>
      <c r="J8" s="51">
        <f>_xlfn.IFERROR(INDEX('Provider Level Data'!H:H,MATCH($A8,'Provider Level Data'!$B:$B,0)),0)*$F8</f>
        <v>1773.41</v>
      </c>
      <c r="K8" s="51">
        <f>_xlfn.IFERROR(INDEX('Provider Level Data'!M:M,MATCH($A8,'Provider Level Data'!$B:$B,0)),0)*$F8</f>
        <v>0</v>
      </c>
      <c r="L8" s="51">
        <f>_xlfn.IFERROR(INDEX('Provider Level Data'!N:N,MATCH($A8,'Provider Level Data'!$B:$B,0)),0)*$F8</f>
        <v>0</v>
      </c>
      <c r="M8" s="51">
        <f>_xlfn.IFERROR(INDEX('Provider Level Data'!O:O,MATCH($A8,'Provider Level Data'!$B:$B,0)),0)*$F8</f>
        <v>1.85</v>
      </c>
      <c r="N8" s="51">
        <f>_xlfn.IFERROR(INDEX('Provider Level Data'!P:P,MATCH($A8,'Provider Level Data'!$B:$B,0)),0)*$F8</f>
        <v>1.85</v>
      </c>
      <c r="P8" t="s">
        <v>315</v>
      </c>
      <c r="Q8" t="s">
        <v>106</v>
      </c>
    </row>
    <row r="9" spans="1:17" ht="12.75">
      <c r="A9" s="35" t="s">
        <v>227</v>
      </c>
      <c r="B9" s="35" t="s">
        <v>313</v>
      </c>
      <c r="C9" s="35" t="s">
        <v>314</v>
      </c>
      <c r="D9" s="35" t="s">
        <v>114</v>
      </c>
      <c r="E9" s="35" t="s">
        <v>319</v>
      </c>
      <c r="F9" s="68">
        <v>0.38</v>
      </c>
      <c r="G9" s="51">
        <f>_xlfn.IFERROR(INDEX('Provider Level Data'!E:E,MATCH($A9,'Provider Level Data'!$B:$B,0)),0)*$F9</f>
        <v>0</v>
      </c>
      <c r="H9" s="51">
        <f>_xlfn.IFERROR(INDEX('Provider Level Data'!F:F,MATCH($A9,'Provider Level Data'!$B:$B,0)),0)*$F9</f>
        <v>0</v>
      </c>
      <c r="I9" s="51">
        <f>_xlfn.IFERROR(INDEX('Provider Level Data'!G:G,MATCH($A9,'Provider Level Data'!$B:$B,0)),0)*$F9</f>
        <v>1821.34</v>
      </c>
      <c r="J9" s="51">
        <f>_xlfn.IFERROR(INDEX('Provider Level Data'!H:H,MATCH($A9,'Provider Level Data'!$B:$B,0)),0)*$F9</f>
        <v>1821.34</v>
      </c>
      <c r="K9" s="51">
        <f>_xlfn.IFERROR(INDEX('Provider Level Data'!M:M,MATCH($A9,'Provider Level Data'!$B:$B,0)),0)*$F9</f>
        <v>0</v>
      </c>
      <c r="L9" s="51">
        <f>_xlfn.IFERROR(INDEX('Provider Level Data'!N:N,MATCH($A9,'Provider Level Data'!$B:$B,0)),0)*$F9</f>
        <v>0</v>
      </c>
      <c r="M9" s="51">
        <f>_xlfn.IFERROR(INDEX('Provider Level Data'!O:O,MATCH($A9,'Provider Level Data'!$B:$B,0)),0)*$F9</f>
        <v>1.9</v>
      </c>
      <c r="N9" s="51">
        <f>_xlfn.IFERROR(INDEX('Provider Level Data'!P:P,MATCH($A9,'Provider Level Data'!$B:$B,0)),0)*$F9</f>
        <v>1.9</v>
      </c>
      <c r="P9" t="s">
        <v>324</v>
      </c>
      <c r="Q9" t="s">
        <v>170</v>
      </c>
    </row>
    <row r="10" spans="1:17" ht="12.75">
      <c r="A10" s="35" t="s">
        <v>553</v>
      </c>
      <c r="B10" s="35" t="s">
        <v>313</v>
      </c>
      <c r="C10" s="35" t="s">
        <v>560</v>
      </c>
      <c r="D10" s="35" t="s">
        <v>246</v>
      </c>
      <c r="E10" s="35" t="s">
        <v>336</v>
      </c>
      <c r="F10" s="68">
        <v>1</v>
      </c>
      <c r="G10" s="51">
        <f>_xlfn.IFERROR(INDEX('Provider Level Data'!E:E,MATCH($A10,'Provider Level Data'!$B:$B,0)),0)*$F10</f>
        <v>0</v>
      </c>
      <c r="H10" s="51">
        <f>_xlfn.IFERROR(INDEX('Provider Level Data'!F:F,MATCH($A10,'Provider Level Data'!$B:$B,0)),0)*$F10</f>
        <v>0</v>
      </c>
      <c r="I10" s="51">
        <f>_xlfn.IFERROR(INDEX('Provider Level Data'!G:G,MATCH($A10,'Provider Level Data'!$B:$B,0)),0)*$F10</f>
        <v>1709</v>
      </c>
      <c r="J10" s="51">
        <f>_xlfn.IFERROR(INDEX('Provider Level Data'!H:H,MATCH($A10,'Provider Level Data'!$B:$B,0)),0)*$F10</f>
        <v>1709</v>
      </c>
      <c r="K10" s="51">
        <f>_xlfn.IFERROR(INDEX('Provider Level Data'!M:M,MATCH($A10,'Provider Level Data'!$B:$B,0)),0)*$F10</f>
        <v>0</v>
      </c>
      <c r="L10" s="51">
        <f>_xlfn.IFERROR(INDEX('Provider Level Data'!N:N,MATCH($A10,'Provider Level Data'!$B:$B,0)),0)*$F10</f>
        <v>0</v>
      </c>
      <c r="M10" s="51">
        <f>_xlfn.IFERROR(INDEX('Provider Level Data'!O:O,MATCH($A10,'Provider Level Data'!$B:$B,0)),0)*$F10</f>
        <v>0</v>
      </c>
      <c r="N10" s="51">
        <f>_xlfn.IFERROR(INDEX('Provider Level Data'!P:P,MATCH($A10,'Provider Level Data'!$B:$B,0)),0)*$F10</f>
        <v>0</v>
      </c>
      <c r="P10" t="s">
        <v>326</v>
      </c>
      <c r="Q10" t="s">
        <v>104</v>
      </c>
    </row>
    <row r="11" spans="1:17" ht="12.75">
      <c r="A11" s="35" t="s">
        <v>554</v>
      </c>
      <c r="B11" s="35" t="s">
        <v>313</v>
      </c>
      <c r="C11" s="35" t="s">
        <v>593</v>
      </c>
      <c r="D11" s="35" t="s">
        <v>246</v>
      </c>
      <c r="E11" s="35" t="s">
        <v>336</v>
      </c>
      <c r="F11" s="68">
        <v>1</v>
      </c>
      <c r="G11" s="51">
        <f>_xlfn.IFERROR(INDEX('Provider Level Data'!E:E,MATCH($A11,'Provider Level Data'!$B:$B,0)),0)*$F11</f>
        <v>0</v>
      </c>
      <c r="H11" s="51">
        <f>_xlfn.IFERROR(INDEX('Provider Level Data'!F:F,MATCH($A11,'Provider Level Data'!$B:$B,0)),0)*$F11</f>
        <v>0</v>
      </c>
      <c r="I11" s="51">
        <f>_xlfn.IFERROR(INDEX('Provider Level Data'!G:G,MATCH($A11,'Provider Level Data'!$B:$B,0)),0)*$F11</f>
        <v>0</v>
      </c>
      <c r="J11" s="51">
        <f>_xlfn.IFERROR(INDEX('Provider Level Data'!H:H,MATCH($A11,'Provider Level Data'!$B:$B,0)),0)*$F11</f>
        <v>0</v>
      </c>
      <c r="K11" s="51">
        <f>_xlfn.IFERROR(INDEX('Provider Level Data'!M:M,MATCH($A11,'Provider Level Data'!$B:$B,0)),0)*$F11</f>
        <v>0</v>
      </c>
      <c r="L11" s="51">
        <f>_xlfn.IFERROR(INDEX('Provider Level Data'!N:N,MATCH($A11,'Provider Level Data'!$B:$B,0)),0)*$F11</f>
        <v>0</v>
      </c>
      <c r="M11" s="51">
        <f>_xlfn.IFERROR(INDEX('Provider Level Data'!O:O,MATCH($A11,'Provider Level Data'!$B:$B,0)),0)*$F11</f>
        <v>0</v>
      </c>
      <c r="N11" s="51">
        <f>_xlfn.IFERROR(INDEX('Provider Level Data'!P:P,MATCH($A11,'Provider Level Data'!$B:$B,0)),0)*$F11</f>
        <v>0</v>
      </c>
      <c r="P11" t="s">
        <v>329</v>
      </c>
      <c r="Q11" t="s">
        <v>149</v>
      </c>
    </row>
    <row r="12" spans="1:17" ht="12.75">
      <c r="A12" s="35" t="s">
        <v>210</v>
      </c>
      <c r="B12" s="35" t="s">
        <v>313</v>
      </c>
      <c r="C12" s="35" t="s">
        <v>321</v>
      </c>
      <c r="D12" s="35" t="s">
        <v>208</v>
      </c>
      <c r="E12" s="35" t="s">
        <v>322</v>
      </c>
      <c r="F12" s="68">
        <v>0.52</v>
      </c>
      <c r="G12" s="51">
        <f>_xlfn.IFERROR(INDEX('Provider Level Data'!E:E,MATCH($A12,'Provider Level Data'!$B:$B,0)),0)*$F12</f>
        <v>0</v>
      </c>
      <c r="H12" s="51">
        <f>_xlfn.IFERROR(INDEX('Provider Level Data'!F:F,MATCH($A12,'Provider Level Data'!$B:$B,0)),0)*$F12</f>
        <v>0</v>
      </c>
      <c r="I12" s="51">
        <f>_xlfn.IFERROR(INDEX('Provider Level Data'!G:G,MATCH($A12,'Provider Level Data'!$B:$B,0)),0)*$F12</f>
        <v>9981.92</v>
      </c>
      <c r="J12" s="51">
        <f>_xlfn.IFERROR(INDEX('Provider Level Data'!H:H,MATCH($A12,'Provider Level Data'!$B:$B,0)),0)*$F12</f>
        <v>9981.92</v>
      </c>
      <c r="K12" s="51">
        <f>_xlfn.IFERROR(INDEX('Provider Level Data'!M:M,MATCH($A12,'Provider Level Data'!$B:$B,0)),0)*$F12</f>
        <v>0</v>
      </c>
      <c r="L12" s="51">
        <f>_xlfn.IFERROR(INDEX('Provider Level Data'!N:N,MATCH($A12,'Provider Level Data'!$B:$B,0)),0)*$F12</f>
        <v>0</v>
      </c>
      <c r="M12" s="51">
        <f>_xlfn.IFERROR(INDEX('Provider Level Data'!O:O,MATCH($A12,'Provider Level Data'!$B:$B,0)),0)*$F12</f>
        <v>176.28</v>
      </c>
      <c r="N12" s="51">
        <f>_xlfn.IFERROR(INDEX('Provider Level Data'!P:P,MATCH($A12,'Provider Level Data'!$B:$B,0)),0)*$F12</f>
        <v>176.28</v>
      </c>
      <c r="P12" t="s">
        <v>322</v>
      </c>
      <c r="Q12" t="s">
        <v>208</v>
      </c>
    </row>
    <row r="13" spans="1:17" ht="12.75">
      <c r="A13" s="35" t="s">
        <v>210</v>
      </c>
      <c r="B13" s="35" t="s">
        <v>313</v>
      </c>
      <c r="C13" s="35" t="s">
        <v>321</v>
      </c>
      <c r="D13" s="35" t="s">
        <v>118</v>
      </c>
      <c r="E13" s="35" t="s">
        <v>585</v>
      </c>
      <c r="F13" s="68">
        <v>0.21</v>
      </c>
      <c r="G13" s="51">
        <f>_xlfn.IFERROR(INDEX('Provider Level Data'!E:E,MATCH($A13,'Provider Level Data'!$B:$B,0)),0)*$F13</f>
        <v>0</v>
      </c>
      <c r="H13" s="51">
        <f>_xlfn.IFERROR(INDEX('Provider Level Data'!F:F,MATCH($A13,'Provider Level Data'!$B:$B,0)),0)*$F13</f>
        <v>0</v>
      </c>
      <c r="I13" s="51">
        <f>_xlfn.IFERROR(INDEX('Provider Level Data'!G:G,MATCH($A13,'Provider Level Data'!$B:$B,0)),0)*$F13</f>
        <v>4031.16</v>
      </c>
      <c r="J13" s="51">
        <f>_xlfn.IFERROR(INDEX('Provider Level Data'!H:H,MATCH($A13,'Provider Level Data'!$B:$B,0)),0)*$F13</f>
        <v>4031.16</v>
      </c>
      <c r="K13" s="51">
        <f>_xlfn.IFERROR(INDEX('Provider Level Data'!M:M,MATCH($A13,'Provider Level Data'!$B:$B,0)),0)*$F13</f>
        <v>0</v>
      </c>
      <c r="L13" s="51">
        <f>_xlfn.IFERROR(INDEX('Provider Level Data'!N:N,MATCH($A13,'Provider Level Data'!$B:$B,0)),0)*$F13</f>
        <v>0</v>
      </c>
      <c r="M13" s="51">
        <f>_xlfn.IFERROR(INDEX('Provider Level Data'!O:O,MATCH($A13,'Provider Level Data'!$B:$B,0)),0)*$F13</f>
        <v>71.19</v>
      </c>
      <c r="N13" s="51">
        <f>_xlfn.IFERROR(INDEX('Provider Level Data'!P:P,MATCH($A13,'Provider Level Data'!$B:$B,0)),0)*$F13</f>
        <v>71.19</v>
      </c>
      <c r="P13" t="s">
        <v>319</v>
      </c>
      <c r="Q13" t="s">
        <v>114</v>
      </c>
    </row>
    <row r="14" spans="1:17" ht="12.75">
      <c r="A14" s="35" t="s">
        <v>210</v>
      </c>
      <c r="B14" s="35" t="s">
        <v>313</v>
      </c>
      <c r="C14" s="35" t="s">
        <v>321</v>
      </c>
      <c r="D14" s="35" t="s">
        <v>155</v>
      </c>
      <c r="E14" s="35" t="s">
        <v>325</v>
      </c>
      <c r="F14" s="68">
        <v>0.27</v>
      </c>
      <c r="G14" s="51">
        <f>_xlfn.IFERROR(INDEX('Provider Level Data'!E:E,MATCH($A14,'Provider Level Data'!$B:$B,0)),0)*$F14</f>
        <v>0</v>
      </c>
      <c r="H14" s="51">
        <f>_xlfn.IFERROR(INDEX('Provider Level Data'!F:F,MATCH($A14,'Provider Level Data'!$B:$B,0)),0)*$F14</f>
        <v>0</v>
      </c>
      <c r="I14" s="51">
        <f>_xlfn.IFERROR(INDEX('Provider Level Data'!G:G,MATCH($A14,'Provider Level Data'!$B:$B,0)),0)*$F14</f>
        <v>5182.92</v>
      </c>
      <c r="J14" s="51">
        <f>_xlfn.IFERROR(INDEX('Provider Level Data'!H:H,MATCH($A14,'Provider Level Data'!$B:$B,0)),0)*$F14</f>
        <v>5182.92</v>
      </c>
      <c r="K14" s="51">
        <f>_xlfn.IFERROR(INDEX('Provider Level Data'!M:M,MATCH($A14,'Provider Level Data'!$B:$B,0)),0)*$F14</f>
        <v>0</v>
      </c>
      <c r="L14" s="51">
        <f>_xlfn.IFERROR(INDEX('Provider Level Data'!N:N,MATCH($A14,'Provider Level Data'!$B:$B,0)),0)*$F14</f>
        <v>0</v>
      </c>
      <c r="M14" s="51">
        <f>_xlfn.IFERROR(INDEX('Provider Level Data'!O:O,MATCH($A14,'Provider Level Data'!$B:$B,0)),0)*$F14</f>
        <v>91.53</v>
      </c>
      <c r="N14" s="51">
        <f>_xlfn.IFERROR(INDEX('Provider Level Data'!P:P,MATCH($A14,'Provider Level Data'!$B:$B,0)),0)*$F14</f>
        <v>91.53</v>
      </c>
      <c r="P14" t="s">
        <v>332</v>
      </c>
      <c r="Q14" t="s">
        <v>59</v>
      </c>
    </row>
    <row r="15" spans="1:17" ht="12.75">
      <c r="A15" s="35" t="s">
        <v>146</v>
      </c>
      <c r="B15" s="35" t="s">
        <v>313</v>
      </c>
      <c r="C15" s="35" t="s">
        <v>320</v>
      </c>
      <c r="D15" s="35" t="s">
        <v>146</v>
      </c>
      <c r="E15" s="35" t="s">
        <v>320</v>
      </c>
      <c r="F15" s="68">
        <v>1</v>
      </c>
      <c r="G15" s="51">
        <f>_xlfn.IFERROR(INDEX('Provider Level Data'!E:E,MATCH($A15,'Provider Level Data'!$B:$B,0)),0)*$F15</f>
        <v>19746</v>
      </c>
      <c r="H15" s="51">
        <f>_xlfn.IFERROR(INDEX('Provider Level Data'!F:F,MATCH($A15,'Provider Level Data'!$B:$B,0)),0)*$F15</f>
        <v>0</v>
      </c>
      <c r="I15" s="51">
        <f>_xlfn.IFERROR(INDEX('Provider Level Data'!G:G,MATCH($A15,'Provider Level Data'!$B:$B,0)),0)*$F15</f>
        <v>9804</v>
      </c>
      <c r="J15" s="51">
        <f>_xlfn.IFERROR(INDEX('Provider Level Data'!H:H,MATCH($A15,'Provider Level Data'!$B:$B,0)),0)*$F15</f>
        <v>29550</v>
      </c>
      <c r="K15" s="51">
        <f>_xlfn.IFERROR(INDEX('Provider Level Data'!M:M,MATCH($A15,'Provider Level Data'!$B:$B,0)),0)*$F15</f>
        <v>1116</v>
      </c>
      <c r="L15" s="51">
        <f>_xlfn.IFERROR(INDEX('Provider Level Data'!N:N,MATCH($A15,'Provider Level Data'!$B:$B,0)),0)*$F15</f>
        <v>0</v>
      </c>
      <c r="M15" s="51">
        <f>_xlfn.IFERROR(INDEX('Provider Level Data'!O:O,MATCH($A15,'Provider Level Data'!$B:$B,0)),0)*$F15</f>
        <v>106</v>
      </c>
      <c r="N15" s="51">
        <f>_xlfn.IFERROR(INDEX('Provider Level Data'!P:P,MATCH($A15,'Provider Level Data'!$B:$B,0)),0)*$F15</f>
        <v>1222</v>
      </c>
      <c r="P15" t="s">
        <v>317</v>
      </c>
      <c r="Q15" t="s">
        <v>105</v>
      </c>
    </row>
    <row r="16" spans="1:17" ht="12.75">
      <c r="A16" s="35" t="s">
        <v>106</v>
      </c>
      <c r="B16" s="35" t="s">
        <v>313</v>
      </c>
      <c r="C16" s="35" t="s">
        <v>315</v>
      </c>
      <c r="D16" s="35" t="s">
        <v>106</v>
      </c>
      <c r="E16" s="35" t="s">
        <v>315</v>
      </c>
      <c r="F16" s="68">
        <v>1</v>
      </c>
      <c r="G16" s="51">
        <f>_xlfn.IFERROR(INDEX('Provider Level Data'!E:E,MATCH($A16,'Provider Level Data'!$B:$B,0)),0)*$F16</f>
        <v>7456</v>
      </c>
      <c r="H16" s="51">
        <f>_xlfn.IFERROR(INDEX('Provider Level Data'!F:F,MATCH($A16,'Provider Level Data'!$B:$B,0)),0)*$F16</f>
        <v>0</v>
      </c>
      <c r="I16" s="51">
        <f>_xlfn.IFERROR(INDEX('Provider Level Data'!G:G,MATCH($A16,'Provider Level Data'!$B:$B,0)),0)*$F16</f>
        <v>12556</v>
      </c>
      <c r="J16" s="51">
        <f>_xlfn.IFERROR(INDEX('Provider Level Data'!H:H,MATCH($A16,'Provider Level Data'!$B:$B,0)),0)*$F16</f>
        <v>20012</v>
      </c>
      <c r="K16" s="51">
        <f>_xlfn.IFERROR(INDEX('Provider Level Data'!M:M,MATCH($A16,'Provider Level Data'!$B:$B,0)),0)*$F16</f>
        <v>2972</v>
      </c>
      <c r="L16" s="51">
        <f>_xlfn.IFERROR(INDEX('Provider Level Data'!N:N,MATCH($A16,'Provider Level Data'!$B:$B,0)),0)*$F16</f>
        <v>0</v>
      </c>
      <c r="M16" s="51">
        <f>_xlfn.IFERROR(INDEX('Provider Level Data'!O:O,MATCH($A16,'Provider Level Data'!$B:$B,0)),0)*$F16</f>
        <v>201</v>
      </c>
      <c r="N16" s="51">
        <f>_xlfn.IFERROR(INDEX('Provider Level Data'!P:P,MATCH($A16,'Provider Level Data'!$B:$B,0)),0)*$F16</f>
        <v>3173</v>
      </c>
      <c r="P16" t="s">
        <v>336</v>
      </c>
      <c r="Q16" t="s">
        <v>246</v>
      </c>
    </row>
    <row r="17" spans="1:17" ht="12.75">
      <c r="A17" s="35" t="s">
        <v>248</v>
      </c>
      <c r="B17" s="35" t="s">
        <v>313</v>
      </c>
      <c r="C17" s="35" t="s">
        <v>327</v>
      </c>
      <c r="D17" s="35" t="s">
        <v>56</v>
      </c>
      <c r="E17" s="35" t="s">
        <v>328</v>
      </c>
      <c r="F17" s="68">
        <v>1</v>
      </c>
      <c r="G17" s="51">
        <f>_xlfn.IFERROR(INDEX('Provider Level Data'!E:E,MATCH($A17,'Provider Level Data'!$B:$B,0)),0)*$F17</f>
        <v>0</v>
      </c>
      <c r="H17" s="51">
        <f>_xlfn.IFERROR(INDEX('Provider Level Data'!F:F,MATCH($A17,'Provider Level Data'!$B:$B,0)),0)*$F17</f>
        <v>0</v>
      </c>
      <c r="I17" s="51">
        <f>_xlfn.IFERROR(INDEX('Provider Level Data'!G:G,MATCH($A17,'Provider Level Data'!$B:$B,0)),0)*$F17</f>
        <v>1345</v>
      </c>
      <c r="J17" s="51">
        <f>_xlfn.IFERROR(INDEX('Provider Level Data'!H:H,MATCH($A17,'Provider Level Data'!$B:$B,0)),0)*$F17</f>
        <v>1345</v>
      </c>
      <c r="K17" s="51">
        <f>_xlfn.IFERROR(INDEX('Provider Level Data'!M:M,MATCH($A17,'Provider Level Data'!$B:$B,0)),0)*$F17</f>
        <v>0</v>
      </c>
      <c r="L17" s="51">
        <f>_xlfn.IFERROR(INDEX('Provider Level Data'!N:N,MATCH($A17,'Provider Level Data'!$B:$B,0)),0)*$F17</f>
        <v>0</v>
      </c>
      <c r="M17" s="51">
        <f>_xlfn.IFERROR(INDEX('Provider Level Data'!O:O,MATCH($A17,'Provider Level Data'!$B:$B,0)),0)*$F17</f>
        <v>0</v>
      </c>
      <c r="N17" s="51">
        <f>_xlfn.IFERROR(INDEX('Provider Level Data'!P:P,MATCH($A17,'Provider Level Data'!$B:$B,0)),0)*$F17</f>
        <v>0</v>
      </c>
      <c r="P17" t="s">
        <v>328</v>
      </c>
      <c r="Q17" t="s">
        <v>56</v>
      </c>
    </row>
    <row r="18" spans="1:17" ht="12.75">
      <c r="A18" s="35" t="s">
        <v>170</v>
      </c>
      <c r="B18" s="35" t="s">
        <v>313</v>
      </c>
      <c r="C18" s="35" t="s">
        <v>324</v>
      </c>
      <c r="D18" s="35" t="s">
        <v>170</v>
      </c>
      <c r="E18" s="35" t="s">
        <v>324</v>
      </c>
      <c r="F18" s="68">
        <v>1</v>
      </c>
      <c r="G18" s="51">
        <f>_xlfn.IFERROR(INDEX('Provider Level Data'!E:E,MATCH($A18,'Provider Level Data'!$B:$B,0)),0)*$F18</f>
        <v>13280</v>
      </c>
      <c r="H18" s="51">
        <f>_xlfn.IFERROR(INDEX('Provider Level Data'!F:F,MATCH($A18,'Provider Level Data'!$B:$B,0)),0)*$F18</f>
        <v>454</v>
      </c>
      <c r="I18" s="51">
        <f>_xlfn.IFERROR(INDEX('Provider Level Data'!G:G,MATCH($A18,'Provider Level Data'!$B:$B,0)),0)*$F18</f>
        <v>2263</v>
      </c>
      <c r="J18" s="51">
        <f>_xlfn.IFERROR(INDEX('Provider Level Data'!H:H,MATCH($A18,'Provider Level Data'!$B:$B,0)),0)*$F18</f>
        <v>15997</v>
      </c>
      <c r="K18" s="51">
        <f>_xlfn.IFERROR(INDEX('Provider Level Data'!M:M,MATCH($A18,'Provider Level Data'!$B:$B,0)),0)*$F18</f>
        <v>2006</v>
      </c>
      <c r="L18" s="51">
        <f>_xlfn.IFERROR(INDEX('Provider Level Data'!N:N,MATCH($A18,'Provider Level Data'!$B:$B,0)),0)*$F18</f>
        <v>0</v>
      </c>
      <c r="M18" s="51">
        <f>_xlfn.IFERROR(INDEX('Provider Level Data'!O:O,MATCH($A18,'Provider Level Data'!$B:$B,0)),0)*$F18</f>
        <v>0</v>
      </c>
      <c r="N18" s="51">
        <f>_xlfn.IFERROR(INDEX('Provider Level Data'!P:P,MATCH($A18,'Provider Level Data'!$B:$B,0)),0)*$F18</f>
        <v>2006</v>
      </c>
      <c r="P18" t="s">
        <v>339</v>
      </c>
      <c r="Q18" t="s">
        <v>54</v>
      </c>
    </row>
    <row r="19" spans="1:17" ht="12.75">
      <c r="A19" s="35" t="s">
        <v>104</v>
      </c>
      <c r="B19" s="35" t="s">
        <v>313</v>
      </c>
      <c r="C19" s="35" t="s">
        <v>326</v>
      </c>
      <c r="D19" s="35" t="s">
        <v>104</v>
      </c>
      <c r="E19" s="35" t="s">
        <v>326</v>
      </c>
      <c r="F19" s="68">
        <v>1</v>
      </c>
      <c r="G19" s="51">
        <f>_xlfn.IFERROR(INDEX('Provider Level Data'!E:E,MATCH($A19,'Provider Level Data'!$B:$B,0)),0)*$F19</f>
        <v>14828</v>
      </c>
      <c r="H19" s="51">
        <f>_xlfn.IFERROR(INDEX('Provider Level Data'!F:F,MATCH($A19,'Provider Level Data'!$B:$B,0)),0)*$F19</f>
        <v>878</v>
      </c>
      <c r="I19" s="51">
        <f>_xlfn.IFERROR(INDEX('Provider Level Data'!G:G,MATCH($A19,'Provider Level Data'!$B:$B,0)),0)*$F19</f>
        <v>3311</v>
      </c>
      <c r="J19" s="51">
        <f>_xlfn.IFERROR(INDEX('Provider Level Data'!H:H,MATCH($A19,'Provider Level Data'!$B:$B,0)),0)*$F19</f>
        <v>19017</v>
      </c>
      <c r="K19" s="51">
        <f>_xlfn.IFERROR(INDEX('Provider Level Data'!M:M,MATCH($A19,'Provider Level Data'!$B:$B,0)),0)*$F19</f>
        <v>2777</v>
      </c>
      <c r="L19" s="51">
        <f>_xlfn.IFERROR(INDEX('Provider Level Data'!N:N,MATCH($A19,'Provider Level Data'!$B:$B,0)),0)*$F19</f>
        <v>0</v>
      </c>
      <c r="M19" s="51">
        <f>_xlfn.IFERROR(INDEX('Provider Level Data'!O:O,MATCH($A19,'Provider Level Data'!$B:$B,0)),0)*$F19</f>
        <v>3</v>
      </c>
      <c r="N19" s="51">
        <f>_xlfn.IFERROR(INDEX('Provider Level Data'!P:P,MATCH($A19,'Provider Level Data'!$B:$B,0)),0)*$F19</f>
        <v>2780</v>
      </c>
      <c r="P19" t="s">
        <v>341</v>
      </c>
      <c r="Q19" t="s">
        <v>107</v>
      </c>
    </row>
    <row r="20" spans="1:17" ht="12.75">
      <c r="A20" s="35" t="s">
        <v>220</v>
      </c>
      <c r="B20" s="35" t="s">
        <v>313</v>
      </c>
      <c r="C20" s="35" t="s">
        <v>330</v>
      </c>
      <c r="D20" s="35" t="s">
        <v>90</v>
      </c>
      <c r="E20" s="35" t="s">
        <v>316</v>
      </c>
      <c r="F20" s="68">
        <v>1</v>
      </c>
      <c r="G20" s="51">
        <f>_xlfn.IFERROR(INDEX('Provider Level Data'!E:E,MATCH($A20,'Provider Level Data'!$B:$B,0)),0)*$F20</f>
        <v>0</v>
      </c>
      <c r="H20" s="51">
        <f>_xlfn.IFERROR(INDEX('Provider Level Data'!F:F,MATCH($A20,'Provider Level Data'!$B:$B,0)),0)*$F20</f>
        <v>0</v>
      </c>
      <c r="I20" s="51">
        <f>_xlfn.IFERROR(INDEX('Provider Level Data'!G:G,MATCH($A20,'Provider Level Data'!$B:$B,0)),0)*$F20</f>
        <v>3456</v>
      </c>
      <c r="J20" s="51">
        <f>_xlfn.IFERROR(INDEX('Provider Level Data'!H:H,MATCH($A20,'Provider Level Data'!$B:$B,0)),0)*$F20</f>
        <v>3456</v>
      </c>
      <c r="K20" s="51">
        <f>_xlfn.IFERROR(INDEX('Provider Level Data'!M:M,MATCH($A20,'Provider Level Data'!$B:$B,0)),0)*$F20</f>
        <v>0</v>
      </c>
      <c r="L20" s="51">
        <f>_xlfn.IFERROR(INDEX('Provider Level Data'!N:N,MATCH($A20,'Provider Level Data'!$B:$B,0)),0)*$F20</f>
        <v>0</v>
      </c>
      <c r="M20" s="51">
        <f>_xlfn.IFERROR(INDEX('Provider Level Data'!O:O,MATCH($A20,'Provider Level Data'!$B:$B,0)),0)*$F20</f>
        <v>331</v>
      </c>
      <c r="N20" s="51">
        <f>_xlfn.IFERROR(INDEX('Provider Level Data'!P:P,MATCH($A20,'Provider Level Data'!$B:$B,0)),0)*$F20</f>
        <v>331</v>
      </c>
      <c r="P20" t="s">
        <v>343</v>
      </c>
      <c r="Q20" t="s">
        <v>57</v>
      </c>
    </row>
    <row r="21" spans="1:17" ht="12.75">
      <c r="A21" s="35" t="s">
        <v>149</v>
      </c>
      <c r="B21" s="35" t="s">
        <v>313</v>
      </c>
      <c r="C21" s="35" t="s">
        <v>329</v>
      </c>
      <c r="D21" s="35" t="s">
        <v>149</v>
      </c>
      <c r="E21" s="35" t="s">
        <v>329</v>
      </c>
      <c r="F21" s="68">
        <v>1</v>
      </c>
      <c r="G21" s="51">
        <f>_xlfn.IFERROR(INDEX('Provider Level Data'!E:E,MATCH($A21,'Provider Level Data'!$B:$B,0)),0)*$F21</f>
        <v>10967</v>
      </c>
      <c r="H21" s="51">
        <f>_xlfn.IFERROR(INDEX('Provider Level Data'!F:F,MATCH($A21,'Provider Level Data'!$B:$B,0)),0)*$F21</f>
        <v>0</v>
      </c>
      <c r="I21" s="51">
        <f>_xlfn.IFERROR(INDEX('Provider Level Data'!G:G,MATCH($A21,'Provider Level Data'!$B:$B,0)),0)*$F21</f>
        <v>0</v>
      </c>
      <c r="J21" s="51">
        <f>_xlfn.IFERROR(INDEX('Provider Level Data'!H:H,MATCH($A21,'Provider Level Data'!$B:$B,0)),0)*$F21</f>
        <v>10967</v>
      </c>
      <c r="K21" s="51">
        <f>_xlfn.IFERROR(INDEX('Provider Level Data'!M:M,MATCH($A21,'Provider Level Data'!$B:$B,0)),0)*$F21</f>
        <v>641</v>
      </c>
      <c r="L21" s="51">
        <f>_xlfn.IFERROR(INDEX('Provider Level Data'!N:N,MATCH($A21,'Provider Level Data'!$B:$B,0)),0)*$F21</f>
        <v>0</v>
      </c>
      <c r="M21" s="51">
        <f>_xlfn.IFERROR(INDEX('Provider Level Data'!O:O,MATCH($A21,'Provider Level Data'!$B:$B,0)),0)*$F21</f>
        <v>0</v>
      </c>
      <c r="N21" s="51">
        <f>_xlfn.IFERROR(INDEX('Provider Level Data'!P:P,MATCH($A21,'Provider Level Data'!$B:$B,0)),0)*$F21</f>
        <v>641</v>
      </c>
      <c r="P21" t="s">
        <v>323</v>
      </c>
      <c r="Q21" t="s">
        <v>118</v>
      </c>
    </row>
    <row r="22" spans="1:17" ht="12.75">
      <c r="A22" s="35" t="s">
        <v>206</v>
      </c>
      <c r="B22" s="35" t="s">
        <v>313</v>
      </c>
      <c r="C22" s="35" t="s">
        <v>331</v>
      </c>
      <c r="D22" s="35" t="s">
        <v>59</v>
      </c>
      <c r="E22" s="35" t="s">
        <v>332</v>
      </c>
      <c r="F22" s="68">
        <v>1</v>
      </c>
      <c r="G22" s="51">
        <f>_xlfn.IFERROR(INDEX('Provider Level Data'!E:E,MATCH($A22,'Provider Level Data'!$B:$B,0)),0)*$F22</f>
        <v>0</v>
      </c>
      <c r="H22" s="51">
        <f>_xlfn.IFERROR(INDEX('Provider Level Data'!F:F,MATCH($A22,'Provider Level Data'!$B:$B,0)),0)*$F22</f>
        <v>0</v>
      </c>
      <c r="I22" s="51">
        <f>_xlfn.IFERROR(INDEX('Provider Level Data'!G:G,MATCH($A22,'Provider Level Data'!$B:$B,0)),0)*$F22</f>
        <v>4414</v>
      </c>
      <c r="J22" s="51">
        <f>_xlfn.IFERROR(INDEX('Provider Level Data'!H:H,MATCH($A22,'Provider Level Data'!$B:$B,0)),0)*$F22</f>
        <v>4414</v>
      </c>
      <c r="K22" s="51">
        <f>_xlfn.IFERROR(INDEX('Provider Level Data'!M:M,MATCH($A22,'Provider Level Data'!$B:$B,0)),0)*$F22</f>
        <v>0</v>
      </c>
      <c r="L22" s="51">
        <f>_xlfn.IFERROR(INDEX('Provider Level Data'!N:N,MATCH($A22,'Provider Level Data'!$B:$B,0)),0)*$F22</f>
        <v>0</v>
      </c>
      <c r="M22" s="51">
        <f>_xlfn.IFERROR(INDEX('Provider Level Data'!O:O,MATCH($A22,'Provider Level Data'!$B:$B,0)),0)*$F22</f>
        <v>0</v>
      </c>
      <c r="N22" s="51">
        <f>_xlfn.IFERROR(INDEX('Provider Level Data'!P:P,MATCH($A22,'Provider Level Data'!$B:$B,0)),0)*$F22</f>
        <v>0</v>
      </c>
      <c r="P22" t="s">
        <v>325</v>
      </c>
      <c r="Q22" t="s">
        <v>155</v>
      </c>
    </row>
    <row r="23" spans="1:17" ht="12.75">
      <c r="A23" s="35" t="s">
        <v>208</v>
      </c>
      <c r="B23" s="35" t="s">
        <v>313</v>
      </c>
      <c r="C23" s="35" t="s">
        <v>322</v>
      </c>
      <c r="D23" s="35" t="s">
        <v>208</v>
      </c>
      <c r="E23" s="35" t="s">
        <v>322</v>
      </c>
      <c r="F23" s="68">
        <v>1</v>
      </c>
      <c r="G23" s="51">
        <f>_xlfn.IFERROR(INDEX('Provider Level Data'!E:E,MATCH($A23,'Provider Level Data'!$B:$B,0)),0)*$F23</f>
        <v>10480</v>
      </c>
      <c r="H23" s="51">
        <f>_xlfn.IFERROR(INDEX('Provider Level Data'!F:F,MATCH($A23,'Provider Level Data'!$B:$B,0)),0)*$F23</f>
        <v>4429</v>
      </c>
      <c r="I23" s="51">
        <f>_xlfn.IFERROR(INDEX('Provider Level Data'!G:G,MATCH($A23,'Provider Level Data'!$B:$B,0)),0)*$F23</f>
        <v>10106</v>
      </c>
      <c r="J23" s="51">
        <f>_xlfn.IFERROR(INDEX('Provider Level Data'!H:H,MATCH($A23,'Provider Level Data'!$B:$B,0)),0)*$F23</f>
        <v>25015</v>
      </c>
      <c r="K23" s="51">
        <f>_xlfn.IFERROR(INDEX('Provider Level Data'!M:M,MATCH($A23,'Provider Level Data'!$B:$B,0)),0)*$F23</f>
        <v>2664</v>
      </c>
      <c r="L23" s="51">
        <f>_xlfn.IFERROR(INDEX('Provider Level Data'!N:N,MATCH($A23,'Provider Level Data'!$B:$B,0)),0)*$F23</f>
        <v>40</v>
      </c>
      <c r="M23" s="51">
        <f>_xlfn.IFERROR(INDEX('Provider Level Data'!O:O,MATCH($A23,'Provider Level Data'!$B:$B,0)),0)*$F23</f>
        <v>206</v>
      </c>
      <c r="N23" s="51">
        <f>_xlfn.IFERROR(INDEX('Provider Level Data'!P:P,MATCH($A23,'Provider Level Data'!$B:$B,0)),0)*$F23</f>
        <v>2910</v>
      </c>
      <c r="P23" t="s">
        <v>334</v>
      </c>
      <c r="Q23" t="s">
        <v>80</v>
      </c>
    </row>
    <row r="24" spans="1:17" ht="12.75">
      <c r="A24" s="35" t="s">
        <v>114</v>
      </c>
      <c r="B24" s="35" t="s">
        <v>313</v>
      </c>
      <c r="C24" s="35" t="s">
        <v>319</v>
      </c>
      <c r="D24" s="35" t="s">
        <v>114</v>
      </c>
      <c r="E24" s="35" t="s">
        <v>319</v>
      </c>
      <c r="F24" s="68">
        <v>1</v>
      </c>
      <c r="G24" s="51">
        <f>_xlfn.IFERROR(INDEX('Provider Level Data'!E:E,MATCH($A24,'Provider Level Data'!$B:$B,0)),0)*$F24</f>
        <v>17193</v>
      </c>
      <c r="H24" s="51">
        <f>_xlfn.IFERROR(INDEX('Provider Level Data'!F:F,MATCH($A24,'Provider Level Data'!$B:$B,0)),0)*$F24</f>
        <v>0</v>
      </c>
      <c r="I24" s="51">
        <f>_xlfn.IFERROR(INDEX('Provider Level Data'!G:G,MATCH($A24,'Provider Level Data'!$B:$B,0)),0)*$F24</f>
        <v>8453</v>
      </c>
      <c r="J24" s="51">
        <f>_xlfn.IFERROR(INDEX('Provider Level Data'!H:H,MATCH($A24,'Provider Level Data'!$B:$B,0)),0)*$F24</f>
        <v>25646</v>
      </c>
      <c r="K24" s="51">
        <f>_xlfn.IFERROR(INDEX('Provider Level Data'!M:M,MATCH($A24,'Provider Level Data'!$B:$B,0)),0)*$F24</f>
        <v>5908</v>
      </c>
      <c r="L24" s="51">
        <f>_xlfn.IFERROR(INDEX('Provider Level Data'!N:N,MATCH($A24,'Provider Level Data'!$B:$B,0)),0)*$F24</f>
        <v>0</v>
      </c>
      <c r="M24" s="51">
        <f>_xlfn.IFERROR(INDEX('Provider Level Data'!O:O,MATCH($A24,'Provider Level Data'!$B:$B,0)),0)*$F24</f>
        <v>833</v>
      </c>
      <c r="N24" s="51">
        <f>_xlfn.IFERROR(INDEX('Provider Level Data'!P:P,MATCH($A24,'Provider Level Data'!$B:$B,0)),0)*$F24</f>
        <v>6741</v>
      </c>
      <c r="P24" t="s">
        <v>351</v>
      </c>
      <c r="Q24" t="s">
        <v>70</v>
      </c>
    </row>
    <row r="25" spans="1:17" ht="12.75">
      <c r="A25" s="35" t="s">
        <v>59</v>
      </c>
      <c r="B25" s="35" t="s">
        <v>313</v>
      </c>
      <c r="C25" s="35" t="s">
        <v>332</v>
      </c>
      <c r="D25" s="35" t="s">
        <v>59</v>
      </c>
      <c r="E25" s="35" t="s">
        <v>332</v>
      </c>
      <c r="F25" s="68">
        <v>1</v>
      </c>
      <c r="G25" s="51">
        <f>_xlfn.IFERROR(INDEX('Provider Level Data'!E:E,MATCH($A25,'Provider Level Data'!$B:$B,0)),0)*$F25</f>
        <v>10266</v>
      </c>
      <c r="H25" s="51">
        <f>_xlfn.IFERROR(INDEX('Provider Level Data'!F:F,MATCH($A25,'Provider Level Data'!$B:$B,0)),0)*$F25</f>
        <v>1147</v>
      </c>
      <c r="I25" s="51">
        <f>_xlfn.IFERROR(INDEX('Provider Level Data'!G:G,MATCH($A25,'Provider Level Data'!$B:$B,0)),0)*$F25</f>
        <v>0</v>
      </c>
      <c r="J25" s="51">
        <f>_xlfn.IFERROR(INDEX('Provider Level Data'!H:H,MATCH($A25,'Provider Level Data'!$B:$B,0)),0)*$F25</f>
        <v>11413</v>
      </c>
      <c r="K25" s="51">
        <f>_xlfn.IFERROR(INDEX('Provider Level Data'!M:M,MATCH($A25,'Provider Level Data'!$B:$B,0)),0)*$F25</f>
        <v>1367</v>
      </c>
      <c r="L25" s="51">
        <f>_xlfn.IFERROR(INDEX('Provider Level Data'!N:N,MATCH($A25,'Provider Level Data'!$B:$B,0)),0)*$F25</f>
        <v>1</v>
      </c>
      <c r="M25" s="51">
        <f>_xlfn.IFERROR(INDEX('Provider Level Data'!O:O,MATCH($A25,'Provider Level Data'!$B:$B,0)),0)*$F25</f>
        <v>0</v>
      </c>
      <c r="N25" s="51">
        <f>_xlfn.IFERROR(INDEX('Provider Level Data'!P:P,MATCH($A25,'Provider Level Data'!$B:$B,0)),0)*$F25</f>
        <v>1368</v>
      </c>
      <c r="P25" t="s">
        <v>354</v>
      </c>
      <c r="Q25" t="s">
        <v>143</v>
      </c>
    </row>
    <row r="26" spans="1:17" ht="12.75">
      <c r="A26" s="35" t="s">
        <v>105</v>
      </c>
      <c r="B26" s="35" t="s">
        <v>313</v>
      </c>
      <c r="C26" s="35" t="s">
        <v>317</v>
      </c>
      <c r="D26" s="35" t="s">
        <v>105</v>
      </c>
      <c r="E26" s="35" t="s">
        <v>317</v>
      </c>
      <c r="F26" s="68">
        <v>1</v>
      </c>
      <c r="G26" s="51">
        <f>_xlfn.IFERROR(INDEX('Provider Level Data'!E:E,MATCH($A26,'Provider Level Data'!$B:$B,0)),0)*$F26</f>
        <v>14307</v>
      </c>
      <c r="H26" s="51">
        <f>_xlfn.IFERROR(INDEX('Provider Level Data'!F:F,MATCH($A26,'Provider Level Data'!$B:$B,0)),0)*$F26</f>
        <v>0</v>
      </c>
      <c r="I26" s="51">
        <f>_xlfn.IFERROR(INDEX('Provider Level Data'!G:G,MATCH($A26,'Provider Level Data'!$B:$B,0)),0)*$F26</f>
        <v>12962</v>
      </c>
      <c r="J26" s="51">
        <f>_xlfn.IFERROR(INDEX('Provider Level Data'!H:H,MATCH($A26,'Provider Level Data'!$B:$B,0)),0)*$F26</f>
        <v>27269</v>
      </c>
      <c r="K26" s="51">
        <f>_xlfn.IFERROR(INDEX('Provider Level Data'!M:M,MATCH($A26,'Provider Level Data'!$B:$B,0)),0)*$F26</f>
        <v>3633</v>
      </c>
      <c r="L26" s="51">
        <f>_xlfn.IFERROR(INDEX('Provider Level Data'!N:N,MATCH($A26,'Provider Level Data'!$B:$B,0)),0)*$F26</f>
        <v>0</v>
      </c>
      <c r="M26" s="51">
        <f>_xlfn.IFERROR(INDEX('Provider Level Data'!O:O,MATCH($A26,'Provider Level Data'!$B:$B,0)),0)*$F26</f>
        <v>491</v>
      </c>
      <c r="N26" s="51">
        <f>_xlfn.IFERROR(INDEX('Provider Level Data'!P:P,MATCH($A26,'Provider Level Data'!$B:$B,0)),0)*$F26</f>
        <v>4124</v>
      </c>
      <c r="P26" t="s">
        <v>357</v>
      </c>
      <c r="Q26" t="s">
        <v>110</v>
      </c>
    </row>
    <row r="27" spans="1:17" ht="12.75">
      <c r="A27" s="35" t="s">
        <v>246</v>
      </c>
      <c r="B27" s="35" t="s">
        <v>313</v>
      </c>
      <c r="C27" s="35" t="s">
        <v>336</v>
      </c>
      <c r="D27" s="35" t="s">
        <v>246</v>
      </c>
      <c r="E27" s="35" t="s">
        <v>336</v>
      </c>
      <c r="F27" s="68">
        <v>1</v>
      </c>
      <c r="G27" s="51">
        <f>_xlfn.IFERROR(INDEX('Provider Level Data'!E:E,MATCH($A27,'Provider Level Data'!$B:$B,0)),0)*$F27</f>
        <v>12753</v>
      </c>
      <c r="H27" s="51">
        <f>_xlfn.IFERROR(INDEX('Provider Level Data'!F:F,MATCH($A27,'Provider Level Data'!$B:$B,0)),0)*$F27</f>
        <v>0</v>
      </c>
      <c r="I27" s="51">
        <f>_xlfn.IFERROR(INDEX('Provider Level Data'!G:G,MATCH($A27,'Provider Level Data'!$B:$B,0)),0)*$F27</f>
        <v>19109</v>
      </c>
      <c r="J27" s="51">
        <f>_xlfn.IFERROR(INDEX('Provider Level Data'!H:H,MATCH($A27,'Provider Level Data'!$B:$B,0)),0)*$F27</f>
        <v>31862</v>
      </c>
      <c r="K27" s="51">
        <f>_xlfn.IFERROR(INDEX('Provider Level Data'!M:M,MATCH($A27,'Provider Level Data'!$B:$B,0)),0)*$F27</f>
        <v>3178</v>
      </c>
      <c r="L27" s="51">
        <f>_xlfn.IFERROR(INDEX('Provider Level Data'!N:N,MATCH($A27,'Provider Level Data'!$B:$B,0)),0)*$F27</f>
        <v>0</v>
      </c>
      <c r="M27" s="51">
        <f>_xlfn.IFERROR(INDEX('Provider Level Data'!O:O,MATCH($A27,'Provider Level Data'!$B:$B,0)),0)*$F27</f>
        <v>365</v>
      </c>
      <c r="N27" s="51">
        <f>_xlfn.IFERROR(INDEX('Provider Level Data'!P:P,MATCH($A27,'Provider Level Data'!$B:$B,0)),0)*$F27</f>
        <v>3543</v>
      </c>
      <c r="P27" t="s">
        <v>360</v>
      </c>
      <c r="Q27" t="s">
        <v>98</v>
      </c>
    </row>
    <row r="28" spans="1:17" ht="12.75">
      <c r="A28" s="35" t="s">
        <v>140</v>
      </c>
      <c r="B28" s="35" t="s">
        <v>313</v>
      </c>
      <c r="C28" s="35" t="s">
        <v>533</v>
      </c>
      <c r="D28" s="35" t="s">
        <v>140</v>
      </c>
      <c r="E28" s="35" t="s">
        <v>533</v>
      </c>
      <c r="F28" s="68">
        <v>1</v>
      </c>
      <c r="G28" s="51">
        <f>_xlfn.IFERROR(INDEX('Provider Level Data'!E:E,MATCH($A28,'Provider Level Data'!$B:$B,0)),0)*$F28</f>
        <v>0</v>
      </c>
      <c r="H28" s="51">
        <f>_xlfn.IFERROR(INDEX('Provider Level Data'!F:F,MATCH($A28,'Provider Level Data'!$B:$B,0)),0)*$F28</f>
        <v>8533</v>
      </c>
      <c r="I28" s="51">
        <f>_xlfn.IFERROR(INDEX('Provider Level Data'!G:G,MATCH($A28,'Provider Level Data'!$B:$B,0)),0)*$F28</f>
        <v>0</v>
      </c>
      <c r="J28" s="51">
        <f>_xlfn.IFERROR(INDEX('Provider Level Data'!H:H,MATCH($A28,'Provider Level Data'!$B:$B,0)),0)*$F28</f>
        <v>8533</v>
      </c>
      <c r="K28" s="51">
        <f>_xlfn.IFERROR(INDEX('Provider Level Data'!M:M,MATCH($A28,'Provider Level Data'!$B:$B,0)),0)*$F28</f>
        <v>0</v>
      </c>
      <c r="L28" s="51">
        <f>_xlfn.IFERROR(INDEX('Provider Level Data'!N:N,MATCH($A28,'Provider Level Data'!$B:$B,0)),0)*$F28</f>
        <v>177</v>
      </c>
      <c r="M28" s="51">
        <f>_xlfn.IFERROR(INDEX('Provider Level Data'!O:O,MATCH($A28,'Provider Level Data'!$B:$B,0)),0)*$F28</f>
        <v>0</v>
      </c>
      <c r="N28" s="51">
        <f>_xlfn.IFERROR(INDEX('Provider Level Data'!P:P,MATCH($A28,'Provider Level Data'!$B:$B,0)),0)*$F28</f>
        <v>177</v>
      </c>
      <c r="P28" t="s">
        <v>362</v>
      </c>
      <c r="Q28" t="s">
        <v>93</v>
      </c>
    </row>
    <row r="29" spans="1:17" ht="12.75">
      <c r="A29" s="35" t="s">
        <v>58</v>
      </c>
      <c r="B29" s="35" t="s">
        <v>313</v>
      </c>
      <c r="C29" s="35" t="s">
        <v>333</v>
      </c>
      <c r="D29" s="35" t="s">
        <v>90</v>
      </c>
      <c r="E29" s="35" t="s">
        <v>316</v>
      </c>
      <c r="F29" s="68">
        <v>0.52</v>
      </c>
      <c r="G29" s="51">
        <f>_xlfn.IFERROR(INDEX('Provider Level Data'!E:E,MATCH($A29,'Provider Level Data'!$B:$B,0)),0)*$F29</f>
        <v>0</v>
      </c>
      <c r="H29" s="51">
        <f>_xlfn.IFERROR(INDEX('Provider Level Data'!F:F,MATCH($A29,'Provider Level Data'!$B:$B,0)),0)*$F29</f>
        <v>0</v>
      </c>
      <c r="I29" s="51">
        <f>_xlfn.IFERROR(INDEX('Provider Level Data'!G:G,MATCH($A29,'Provider Level Data'!$B:$B,0)),0)*$F29</f>
        <v>2494.96</v>
      </c>
      <c r="J29" s="51">
        <f>_xlfn.IFERROR(INDEX('Provider Level Data'!H:H,MATCH($A29,'Provider Level Data'!$B:$B,0)),0)*$F29</f>
        <v>2494.96</v>
      </c>
      <c r="K29" s="51">
        <f>_xlfn.IFERROR(INDEX('Provider Level Data'!M:M,MATCH($A29,'Provider Level Data'!$B:$B,0)),0)*$F29</f>
        <v>0</v>
      </c>
      <c r="L29" s="51">
        <f>_xlfn.IFERROR(INDEX('Provider Level Data'!N:N,MATCH($A29,'Provider Level Data'!$B:$B,0)),0)*$F29</f>
        <v>0</v>
      </c>
      <c r="M29" s="51">
        <f>_xlfn.IFERROR(INDEX('Provider Level Data'!O:O,MATCH($A29,'Provider Level Data'!$B:$B,0)),0)*$F29</f>
        <v>9.88</v>
      </c>
      <c r="N29" s="51">
        <f>_xlfn.IFERROR(INDEX('Provider Level Data'!P:P,MATCH($A29,'Provider Level Data'!$B:$B,0)),0)*$F29</f>
        <v>9.88</v>
      </c>
      <c r="P29" t="s">
        <v>353</v>
      </c>
      <c r="Q29" t="s">
        <v>81</v>
      </c>
    </row>
    <row r="30" spans="1:17" ht="12.75">
      <c r="A30" s="35" t="s">
        <v>58</v>
      </c>
      <c r="B30" s="35" t="s">
        <v>313</v>
      </c>
      <c r="C30" s="35" t="s">
        <v>333</v>
      </c>
      <c r="D30" s="35" t="s">
        <v>80</v>
      </c>
      <c r="E30" s="35" t="s">
        <v>262</v>
      </c>
      <c r="F30" s="68">
        <v>0.48</v>
      </c>
      <c r="G30" s="51">
        <f>_xlfn.IFERROR(INDEX('Provider Level Data'!E:E,MATCH($A30,'Provider Level Data'!$B:$B,0)),0)*$F30</f>
        <v>0</v>
      </c>
      <c r="H30" s="51">
        <f>_xlfn.IFERROR(INDEX('Provider Level Data'!F:F,MATCH($A30,'Provider Level Data'!$B:$B,0)),0)*$F30</f>
        <v>0</v>
      </c>
      <c r="I30" s="51">
        <f>_xlfn.IFERROR(INDEX('Provider Level Data'!G:G,MATCH($A30,'Provider Level Data'!$B:$B,0)),0)*$F30</f>
        <v>2303.04</v>
      </c>
      <c r="J30" s="51">
        <f>_xlfn.IFERROR(INDEX('Provider Level Data'!H:H,MATCH($A30,'Provider Level Data'!$B:$B,0)),0)*$F30</f>
        <v>2303.04</v>
      </c>
      <c r="K30" s="51">
        <f>_xlfn.IFERROR(INDEX('Provider Level Data'!M:M,MATCH($A30,'Provider Level Data'!$B:$B,0)),0)*$F30</f>
        <v>0</v>
      </c>
      <c r="L30" s="51">
        <f>_xlfn.IFERROR(INDEX('Provider Level Data'!N:N,MATCH($A30,'Provider Level Data'!$B:$B,0)),0)*$F30</f>
        <v>0</v>
      </c>
      <c r="M30" s="51">
        <f>_xlfn.IFERROR(INDEX('Provider Level Data'!O:O,MATCH($A30,'Provider Level Data'!$B:$B,0)),0)*$F30</f>
        <v>9.12</v>
      </c>
      <c r="N30" s="51">
        <f>_xlfn.IFERROR(INDEX('Provider Level Data'!P:P,MATCH($A30,'Provider Level Data'!$B:$B,0)),0)*$F30</f>
        <v>9.12</v>
      </c>
      <c r="P30" t="s">
        <v>365</v>
      </c>
      <c r="Q30" t="s">
        <v>161</v>
      </c>
    </row>
    <row r="31" spans="1:17" ht="12.75">
      <c r="A31" s="35" t="s">
        <v>56</v>
      </c>
      <c r="B31" s="35" t="s">
        <v>313</v>
      </c>
      <c r="C31" s="35" t="s">
        <v>328</v>
      </c>
      <c r="D31" s="35" t="s">
        <v>56</v>
      </c>
      <c r="E31" s="35" t="s">
        <v>328</v>
      </c>
      <c r="F31" s="68">
        <v>1</v>
      </c>
      <c r="G31" s="51">
        <f>_xlfn.IFERROR(INDEX('Provider Level Data'!E:E,MATCH($A31,'Provider Level Data'!$B:$B,0)),0)*$F31</f>
        <v>8955</v>
      </c>
      <c r="H31" s="51">
        <f>_xlfn.IFERROR(INDEX('Provider Level Data'!F:F,MATCH($A31,'Provider Level Data'!$B:$B,0)),0)*$F31</f>
        <v>470</v>
      </c>
      <c r="I31" s="51">
        <f>_xlfn.IFERROR(INDEX('Provider Level Data'!G:G,MATCH($A31,'Provider Level Data'!$B:$B,0)),0)*$F31</f>
        <v>6911</v>
      </c>
      <c r="J31" s="51">
        <f>_xlfn.IFERROR(INDEX('Provider Level Data'!H:H,MATCH($A31,'Provider Level Data'!$B:$B,0)),0)*$F31</f>
        <v>16336</v>
      </c>
      <c r="K31" s="51">
        <f>_xlfn.IFERROR(INDEX('Provider Level Data'!M:M,MATCH($A31,'Provider Level Data'!$B:$B,0)),0)*$F31</f>
        <v>1798</v>
      </c>
      <c r="L31" s="51">
        <f>_xlfn.IFERROR(INDEX('Provider Level Data'!N:N,MATCH($A31,'Provider Level Data'!$B:$B,0)),0)*$F31</f>
        <v>0</v>
      </c>
      <c r="M31" s="51">
        <f>_xlfn.IFERROR(INDEX('Provider Level Data'!O:O,MATCH($A31,'Provider Level Data'!$B:$B,0)),0)*$F31</f>
        <v>221</v>
      </c>
      <c r="N31" s="51">
        <f>_xlfn.IFERROR(INDEX('Provider Level Data'!P:P,MATCH($A31,'Provider Level Data'!$B:$B,0)),0)*$F31</f>
        <v>2019</v>
      </c>
      <c r="P31" t="s">
        <v>366</v>
      </c>
      <c r="Q31" t="s">
        <v>182</v>
      </c>
    </row>
    <row r="32" spans="1:17" ht="12.75">
      <c r="A32" s="35" t="s">
        <v>252</v>
      </c>
      <c r="B32" s="35" t="s">
        <v>313</v>
      </c>
      <c r="C32" s="35" t="s">
        <v>335</v>
      </c>
      <c r="D32" s="35" t="s">
        <v>90</v>
      </c>
      <c r="E32" s="35" t="s">
        <v>316</v>
      </c>
      <c r="F32" s="68">
        <v>1</v>
      </c>
      <c r="G32" s="51">
        <f>_xlfn.IFERROR(INDEX('Provider Level Data'!E:E,MATCH($A32,'Provider Level Data'!$B:$B,0)),0)*$F32</f>
        <v>0</v>
      </c>
      <c r="H32" s="51">
        <f>_xlfn.IFERROR(INDEX('Provider Level Data'!F:F,MATCH($A32,'Provider Level Data'!$B:$B,0)),0)*$F32</f>
        <v>0</v>
      </c>
      <c r="I32" s="51">
        <f>_xlfn.IFERROR(INDEX('Provider Level Data'!G:G,MATCH($A32,'Provider Level Data'!$B:$B,0)),0)*$F32</f>
        <v>783</v>
      </c>
      <c r="J32" s="51">
        <f>_xlfn.IFERROR(INDEX('Provider Level Data'!H:H,MATCH($A32,'Provider Level Data'!$B:$B,0)),0)*$F32</f>
        <v>783</v>
      </c>
      <c r="K32" s="51">
        <f>_xlfn.IFERROR(INDEX('Provider Level Data'!M:M,MATCH($A32,'Provider Level Data'!$B:$B,0)),0)*$F32</f>
        <v>0</v>
      </c>
      <c r="L32" s="51">
        <f>_xlfn.IFERROR(INDEX('Provider Level Data'!N:N,MATCH($A32,'Provider Level Data'!$B:$B,0)),0)*$F32</f>
        <v>0</v>
      </c>
      <c r="M32" s="51">
        <f>_xlfn.IFERROR(INDEX('Provider Level Data'!O:O,MATCH($A32,'Provider Level Data'!$B:$B,0)),0)*$F32</f>
        <v>0</v>
      </c>
      <c r="N32" s="51">
        <f>_xlfn.IFERROR(INDEX('Provider Level Data'!P:P,MATCH($A32,'Provider Level Data'!$B:$B,0)),0)*$F32</f>
        <v>0</v>
      </c>
      <c r="P32" t="s">
        <v>367</v>
      </c>
      <c r="Q32" t="s">
        <v>123</v>
      </c>
    </row>
    <row r="33" spans="1:17" ht="12.75">
      <c r="A33" s="35" t="s">
        <v>54</v>
      </c>
      <c r="B33" s="35" t="s">
        <v>313</v>
      </c>
      <c r="C33" s="35" t="s">
        <v>339</v>
      </c>
      <c r="D33" s="35" t="s">
        <v>54</v>
      </c>
      <c r="E33" s="35" t="s">
        <v>339</v>
      </c>
      <c r="F33" s="68">
        <v>1</v>
      </c>
      <c r="G33" s="51">
        <f>_xlfn.IFERROR(INDEX('Provider Level Data'!E:E,MATCH($A33,'Provider Level Data'!$B:$B,0)),0)*$F33</f>
        <v>21439</v>
      </c>
      <c r="H33" s="51">
        <f>_xlfn.IFERROR(INDEX('Provider Level Data'!F:F,MATCH($A33,'Provider Level Data'!$B:$B,0)),0)*$F33</f>
        <v>0</v>
      </c>
      <c r="I33" s="51">
        <f>_xlfn.IFERROR(INDEX('Provider Level Data'!G:G,MATCH($A33,'Provider Level Data'!$B:$B,0)),0)*$F33</f>
        <v>3728</v>
      </c>
      <c r="J33" s="51">
        <f>_xlfn.IFERROR(INDEX('Provider Level Data'!H:H,MATCH($A33,'Provider Level Data'!$B:$B,0)),0)*$F33</f>
        <v>25167</v>
      </c>
      <c r="K33" s="51">
        <f>_xlfn.IFERROR(INDEX('Provider Level Data'!M:M,MATCH($A33,'Provider Level Data'!$B:$B,0)),0)*$F33</f>
        <v>3388</v>
      </c>
      <c r="L33" s="51">
        <f>_xlfn.IFERROR(INDEX('Provider Level Data'!N:N,MATCH($A33,'Provider Level Data'!$B:$B,0)),0)*$F33</f>
        <v>0</v>
      </c>
      <c r="M33" s="51">
        <f>_xlfn.IFERROR(INDEX('Provider Level Data'!O:O,MATCH($A33,'Provider Level Data'!$B:$B,0)),0)*$F33</f>
        <v>1</v>
      </c>
      <c r="N33" s="51">
        <f>_xlfn.IFERROR(INDEX('Provider Level Data'!P:P,MATCH($A33,'Provider Level Data'!$B:$B,0)),0)*$F33</f>
        <v>3389</v>
      </c>
      <c r="P33" t="s">
        <v>347</v>
      </c>
      <c r="Q33" t="s">
        <v>150</v>
      </c>
    </row>
    <row r="34" spans="1:17" ht="12.75">
      <c r="A34" s="35" t="s">
        <v>219</v>
      </c>
      <c r="B34" s="35" t="s">
        <v>313</v>
      </c>
      <c r="C34" s="35" t="s">
        <v>594</v>
      </c>
      <c r="D34" s="35" t="s">
        <v>46</v>
      </c>
      <c r="E34" s="35" t="s">
        <v>318</v>
      </c>
      <c r="F34" s="68">
        <v>1</v>
      </c>
      <c r="G34" s="51">
        <f>_xlfn.IFERROR(INDEX('Provider Level Data'!E:E,MATCH($A34,'Provider Level Data'!$B:$B,0)),0)*$F34</f>
        <v>0</v>
      </c>
      <c r="H34" s="51">
        <f>_xlfn.IFERROR(INDEX('Provider Level Data'!F:F,MATCH($A34,'Provider Level Data'!$B:$B,0)),0)*$F34</f>
        <v>0</v>
      </c>
      <c r="I34" s="51">
        <f>_xlfn.IFERROR(INDEX('Provider Level Data'!G:G,MATCH($A34,'Provider Level Data'!$B:$B,0)),0)*$F34</f>
        <v>0</v>
      </c>
      <c r="J34" s="51">
        <f>_xlfn.IFERROR(INDEX('Provider Level Data'!H:H,MATCH($A34,'Provider Level Data'!$B:$B,0)),0)*$F34</f>
        <v>0</v>
      </c>
      <c r="K34" s="51">
        <f>_xlfn.IFERROR(INDEX('Provider Level Data'!M:M,MATCH($A34,'Provider Level Data'!$B:$B,0)),0)*$F34</f>
        <v>0</v>
      </c>
      <c r="L34" s="51">
        <f>_xlfn.IFERROR(INDEX('Provider Level Data'!N:N,MATCH($A34,'Provider Level Data'!$B:$B,0)),0)*$F34</f>
        <v>0</v>
      </c>
      <c r="M34" s="51">
        <f>_xlfn.IFERROR(INDEX('Provider Level Data'!O:O,MATCH($A34,'Provider Level Data'!$B:$B,0)),0)*$F34</f>
        <v>0</v>
      </c>
      <c r="N34" s="51">
        <f>_xlfn.IFERROR(INDEX('Provider Level Data'!P:P,MATCH($A34,'Provider Level Data'!$B:$B,0)),0)*$F34</f>
        <v>0</v>
      </c>
      <c r="P34" t="s">
        <v>370</v>
      </c>
      <c r="Q34" t="s">
        <v>96</v>
      </c>
    </row>
    <row r="35" spans="1:17" ht="12.75">
      <c r="A35" s="35" t="s">
        <v>107</v>
      </c>
      <c r="B35" s="35" t="s">
        <v>313</v>
      </c>
      <c r="C35" s="35" t="s">
        <v>341</v>
      </c>
      <c r="D35" s="35" t="s">
        <v>107</v>
      </c>
      <c r="E35" s="35" t="s">
        <v>341</v>
      </c>
      <c r="F35" s="68">
        <v>1</v>
      </c>
      <c r="G35" s="51">
        <f>_xlfn.IFERROR(INDEX('Provider Level Data'!E:E,MATCH($A35,'Provider Level Data'!$B:$B,0)),0)*$F35</f>
        <v>14111</v>
      </c>
      <c r="H35" s="51">
        <f>_xlfn.IFERROR(INDEX('Provider Level Data'!F:F,MATCH($A35,'Provider Level Data'!$B:$B,0)),0)*$F35</f>
        <v>0</v>
      </c>
      <c r="I35" s="51">
        <f>_xlfn.IFERROR(INDEX('Provider Level Data'!G:G,MATCH($A35,'Provider Level Data'!$B:$B,0)),0)*$F35</f>
        <v>1527</v>
      </c>
      <c r="J35" s="51">
        <f>_xlfn.IFERROR(INDEX('Provider Level Data'!H:H,MATCH($A35,'Provider Level Data'!$B:$B,0)),0)*$F35</f>
        <v>15638</v>
      </c>
      <c r="K35" s="51">
        <f>_xlfn.IFERROR(INDEX('Provider Level Data'!M:M,MATCH($A35,'Provider Level Data'!$B:$B,0)),0)*$F35</f>
        <v>2638</v>
      </c>
      <c r="L35" s="51">
        <f>_xlfn.IFERROR(INDEX('Provider Level Data'!N:N,MATCH($A35,'Provider Level Data'!$B:$B,0)),0)*$F35</f>
        <v>0</v>
      </c>
      <c r="M35" s="51">
        <f>_xlfn.IFERROR(INDEX('Provider Level Data'!O:O,MATCH($A35,'Provider Level Data'!$B:$B,0)),0)*$F35</f>
        <v>4</v>
      </c>
      <c r="N35" s="51">
        <f>_xlfn.IFERROR(INDEX('Provider Level Data'!P:P,MATCH($A35,'Provider Level Data'!$B:$B,0)),0)*$F35</f>
        <v>2642</v>
      </c>
      <c r="P35" t="s">
        <v>371</v>
      </c>
      <c r="Q35" t="s">
        <v>95</v>
      </c>
    </row>
    <row r="36" spans="1:17" ht="12.75">
      <c r="A36" s="35" t="s">
        <v>231</v>
      </c>
      <c r="B36" s="35" t="s">
        <v>313</v>
      </c>
      <c r="C36" s="35" t="s">
        <v>337</v>
      </c>
      <c r="D36" s="35" t="s">
        <v>46</v>
      </c>
      <c r="E36" s="35" t="s">
        <v>318</v>
      </c>
      <c r="F36" s="68">
        <v>1</v>
      </c>
      <c r="G36" s="51">
        <f>_xlfn.IFERROR(INDEX('Provider Level Data'!E:E,MATCH($A36,'Provider Level Data'!$B:$B,0)),0)*$F36</f>
        <v>0</v>
      </c>
      <c r="H36" s="51">
        <f>_xlfn.IFERROR(INDEX('Provider Level Data'!F:F,MATCH($A36,'Provider Level Data'!$B:$B,0)),0)*$F36</f>
        <v>0</v>
      </c>
      <c r="I36" s="51">
        <f>_xlfn.IFERROR(INDEX('Provider Level Data'!G:G,MATCH($A36,'Provider Level Data'!$B:$B,0)),0)*$F36</f>
        <v>0</v>
      </c>
      <c r="J36" s="51">
        <f>_xlfn.IFERROR(INDEX('Provider Level Data'!H:H,MATCH($A36,'Provider Level Data'!$B:$B,0)),0)*$F36</f>
        <v>0</v>
      </c>
      <c r="K36" s="51">
        <f>_xlfn.IFERROR(INDEX('Provider Level Data'!M:M,MATCH($A36,'Provider Level Data'!$B:$B,0)),0)*$F36</f>
        <v>0</v>
      </c>
      <c r="L36" s="51">
        <f>_xlfn.IFERROR(INDEX('Provider Level Data'!N:N,MATCH($A36,'Provider Level Data'!$B:$B,0)),0)*$F36</f>
        <v>0</v>
      </c>
      <c r="M36" s="51">
        <f>_xlfn.IFERROR(INDEX('Provider Level Data'!O:O,MATCH($A36,'Provider Level Data'!$B:$B,0)),0)*$F36</f>
        <v>0</v>
      </c>
      <c r="N36" s="51">
        <f>_xlfn.IFERROR(INDEX('Provider Level Data'!P:P,MATCH($A36,'Provider Level Data'!$B:$B,0)),0)*$F36</f>
        <v>0</v>
      </c>
      <c r="P36" t="s">
        <v>356</v>
      </c>
      <c r="Q36" t="s">
        <v>135</v>
      </c>
    </row>
    <row r="37" spans="1:17" ht="12.75">
      <c r="A37" s="35" t="s">
        <v>57</v>
      </c>
      <c r="B37" s="35" t="s">
        <v>313</v>
      </c>
      <c r="C37" s="35" t="s">
        <v>343</v>
      </c>
      <c r="D37" s="35" t="s">
        <v>57</v>
      </c>
      <c r="E37" s="35" t="s">
        <v>343</v>
      </c>
      <c r="F37" s="68">
        <v>1</v>
      </c>
      <c r="G37" s="51">
        <f>_xlfn.IFERROR(INDEX('Provider Level Data'!E:E,MATCH($A37,'Provider Level Data'!$B:$B,0)),0)*$F37</f>
        <v>6092</v>
      </c>
      <c r="H37" s="51">
        <f>_xlfn.IFERROR(INDEX('Provider Level Data'!F:F,MATCH($A37,'Provider Level Data'!$B:$B,0)),0)*$F37</f>
        <v>0</v>
      </c>
      <c r="I37" s="51">
        <f>_xlfn.IFERROR(INDEX('Provider Level Data'!G:G,MATCH($A37,'Provider Level Data'!$B:$B,0)),0)*$F37</f>
        <v>8574</v>
      </c>
      <c r="J37" s="51">
        <f>_xlfn.IFERROR(INDEX('Provider Level Data'!H:H,MATCH($A37,'Provider Level Data'!$B:$B,0)),0)*$F37</f>
        <v>14666</v>
      </c>
      <c r="K37" s="51">
        <f>_xlfn.IFERROR(INDEX('Provider Level Data'!M:M,MATCH($A37,'Provider Level Data'!$B:$B,0)),0)*$F37</f>
        <v>2525</v>
      </c>
      <c r="L37" s="51">
        <f>_xlfn.IFERROR(INDEX('Provider Level Data'!N:N,MATCH($A37,'Provider Level Data'!$B:$B,0)),0)*$F37</f>
        <v>0</v>
      </c>
      <c r="M37" s="51">
        <f>_xlfn.IFERROR(INDEX('Provider Level Data'!O:O,MATCH($A37,'Provider Level Data'!$B:$B,0)),0)*$F37</f>
        <v>45</v>
      </c>
      <c r="N37" s="51">
        <f>_xlfn.IFERROR(INDEX('Provider Level Data'!P:P,MATCH($A37,'Provider Level Data'!$B:$B,0)),0)*$F37</f>
        <v>2570</v>
      </c>
      <c r="P37" t="s">
        <v>376</v>
      </c>
      <c r="Q37" t="s">
        <v>71</v>
      </c>
    </row>
    <row r="38" spans="1:17" ht="12.75">
      <c r="A38" s="35" t="s">
        <v>260</v>
      </c>
      <c r="B38" s="35" t="s">
        <v>313</v>
      </c>
      <c r="C38" s="35" t="s">
        <v>338</v>
      </c>
      <c r="D38" s="35" t="s">
        <v>146</v>
      </c>
      <c r="E38" s="35" t="s">
        <v>320</v>
      </c>
      <c r="F38" s="68">
        <v>1</v>
      </c>
      <c r="G38" s="51">
        <f>_xlfn.IFERROR(INDEX('Provider Level Data'!E:E,MATCH($A38,'Provider Level Data'!$B:$B,0)),0)*$F38</f>
        <v>0</v>
      </c>
      <c r="H38" s="51">
        <f>_xlfn.IFERROR(INDEX('Provider Level Data'!F:F,MATCH($A38,'Provider Level Data'!$B:$B,0)),0)*$F38</f>
        <v>0</v>
      </c>
      <c r="I38" s="51">
        <f>_xlfn.IFERROR(INDEX('Provider Level Data'!G:G,MATCH($A38,'Provider Level Data'!$B:$B,0)),0)*$F38</f>
        <v>3326</v>
      </c>
      <c r="J38" s="51">
        <f>_xlfn.IFERROR(INDEX('Provider Level Data'!H:H,MATCH($A38,'Provider Level Data'!$B:$B,0)),0)*$F38</f>
        <v>3326</v>
      </c>
      <c r="K38" s="51">
        <f>_xlfn.IFERROR(INDEX('Provider Level Data'!M:M,MATCH($A38,'Provider Level Data'!$B:$B,0)),0)*$F38</f>
        <v>0</v>
      </c>
      <c r="L38" s="51">
        <f>_xlfn.IFERROR(INDEX('Provider Level Data'!N:N,MATCH($A38,'Provider Level Data'!$B:$B,0)),0)*$F38</f>
        <v>0</v>
      </c>
      <c r="M38" s="51">
        <f>_xlfn.IFERROR(INDEX('Provider Level Data'!O:O,MATCH($A38,'Provider Level Data'!$B:$B,0)),0)*$F38</f>
        <v>0</v>
      </c>
      <c r="N38" s="51">
        <f>_xlfn.IFERROR(INDEX('Provider Level Data'!P:P,MATCH($A38,'Provider Level Data'!$B:$B,0)),0)*$F38</f>
        <v>0</v>
      </c>
      <c r="P38" t="s">
        <v>379</v>
      </c>
      <c r="Q38" t="s">
        <v>145</v>
      </c>
    </row>
    <row r="39" spans="1:17" ht="12.75">
      <c r="A39" s="35" t="s">
        <v>552</v>
      </c>
      <c r="B39" s="35" t="s">
        <v>313</v>
      </c>
      <c r="C39" s="35" t="s">
        <v>579</v>
      </c>
      <c r="D39" s="35" t="s">
        <v>246</v>
      </c>
      <c r="E39" s="35" t="s">
        <v>336</v>
      </c>
      <c r="F39" s="68">
        <v>1</v>
      </c>
      <c r="G39" s="51">
        <f>_xlfn.IFERROR(INDEX('Provider Level Data'!E:E,MATCH($A39,'Provider Level Data'!$B:$B,0)),0)*$F39</f>
        <v>0</v>
      </c>
      <c r="H39" s="51">
        <f>_xlfn.IFERROR(INDEX('Provider Level Data'!F:F,MATCH($A39,'Provider Level Data'!$B:$B,0)),0)*$F39</f>
        <v>0</v>
      </c>
      <c r="I39" s="51">
        <f>_xlfn.IFERROR(INDEX('Provider Level Data'!G:G,MATCH($A39,'Provider Level Data'!$B:$B,0)),0)*$F39</f>
        <v>4388</v>
      </c>
      <c r="J39" s="51">
        <f>_xlfn.IFERROR(INDEX('Provider Level Data'!H:H,MATCH($A39,'Provider Level Data'!$B:$B,0)),0)*$F39</f>
        <v>4388</v>
      </c>
      <c r="K39" s="51">
        <f>_xlfn.IFERROR(INDEX('Provider Level Data'!M:M,MATCH($A39,'Provider Level Data'!$B:$B,0)),0)*$F39</f>
        <v>0</v>
      </c>
      <c r="L39" s="51">
        <f>_xlfn.IFERROR(INDEX('Provider Level Data'!N:N,MATCH($A39,'Provider Level Data'!$B:$B,0)),0)*$F39</f>
        <v>0</v>
      </c>
      <c r="M39" s="51">
        <f>_xlfn.IFERROR(INDEX('Provider Level Data'!O:O,MATCH($A39,'Provider Level Data'!$B:$B,0)),0)*$F39</f>
        <v>0</v>
      </c>
      <c r="N39" s="51">
        <f>_xlfn.IFERROR(INDEX('Provider Level Data'!P:P,MATCH($A39,'Provider Level Data'!$B:$B,0)),0)*$F39</f>
        <v>0</v>
      </c>
      <c r="P39" t="s">
        <v>381</v>
      </c>
      <c r="Q39" t="s">
        <v>79</v>
      </c>
    </row>
    <row r="40" spans="1:14" ht="12.75">
      <c r="A40" s="35" t="s">
        <v>31</v>
      </c>
      <c r="B40" s="35" t="s">
        <v>313</v>
      </c>
      <c r="C40" s="35" t="s">
        <v>340</v>
      </c>
      <c r="D40" s="35" t="s">
        <v>246</v>
      </c>
      <c r="E40" s="35" t="s">
        <v>336</v>
      </c>
      <c r="F40" s="68">
        <v>1</v>
      </c>
      <c r="G40" s="51">
        <f>_xlfn.IFERROR(INDEX('Provider Level Data'!E:E,MATCH($A40,'Provider Level Data'!$B:$B,0)),0)*$F40</f>
        <v>0</v>
      </c>
      <c r="H40" s="51">
        <f>_xlfn.IFERROR(INDEX('Provider Level Data'!F:F,MATCH($A40,'Provider Level Data'!$B:$B,0)),0)*$F40</f>
        <v>0</v>
      </c>
      <c r="I40" s="51">
        <f>_xlfn.IFERROR(INDEX('Provider Level Data'!G:G,MATCH($A40,'Provider Level Data'!$B:$B,0)),0)*$F40</f>
        <v>0</v>
      </c>
      <c r="J40" s="51">
        <f>_xlfn.IFERROR(INDEX('Provider Level Data'!H:H,MATCH($A40,'Provider Level Data'!$B:$B,0)),0)*$F40</f>
        <v>0</v>
      </c>
      <c r="K40" s="51">
        <f>_xlfn.IFERROR(INDEX('Provider Level Data'!M:M,MATCH($A40,'Provider Level Data'!$B:$B,0)),0)*$F40</f>
        <v>0</v>
      </c>
      <c r="L40" s="51">
        <f>_xlfn.IFERROR(INDEX('Provider Level Data'!N:N,MATCH($A40,'Provider Level Data'!$B:$B,0)),0)*$F40</f>
        <v>0</v>
      </c>
      <c r="M40" s="51">
        <f>_xlfn.IFERROR(INDEX('Provider Level Data'!O:O,MATCH($A40,'Provider Level Data'!$B:$B,0)),0)*$F40</f>
        <v>0</v>
      </c>
      <c r="N40" s="51">
        <f>_xlfn.IFERROR(INDEX('Provider Level Data'!P:P,MATCH($A40,'Provider Level Data'!$B:$B,0)),0)*$F40</f>
        <v>0</v>
      </c>
    </row>
    <row r="41" spans="1:17" ht="12.75">
      <c r="A41" s="35" t="s">
        <v>118</v>
      </c>
      <c r="B41" s="35" t="s">
        <v>313</v>
      </c>
      <c r="C41" s="35" t="s">
        <v>585</v>
      </c>
      <c r="D41" s="35" t="s">
        <v>118</v>
      </c>
      <c r="E41" s="35" t="s">
        <v>585</v>
      </c>
      <c r="F41" s="68">
        <v>1</v>
      </c>
      <c r="G41" s="51">
        <f>_xlfn.IFERROR(INDEX('Provider Level Data'!E:E,MATCH($A41,'Provider Level Data'!$B:$B,0)),0)*$F41</f>
        <v>9720</v>
      </c>
      <c r="H41" s="51">
        <f>_xlfn.IFERROR(INDEX('Provider Level Data'!F:F,MATCH($A41,'Provider Level Data'!$B:$B,0)),0)*$F41</f>
        <v>0</v>
      </c>
      <c r="I41" s="51">
        <f>_xlfn.IFERROR(INDEX('Provider Level Data'!G:G,MATCH($A41,'Provider Level Data'!$B:$B,0)),0)*$F41</f>
        <v>0</v>
      </c>
      <c r="J41" s="51">
        <f>_xlfn.IFERROR(INDEX('Provider Level Data'!H:H,MATCH($A41,'Provider Level Data'!$B:$B,0)),0)*$F41</f>
        <v>9720</v>
      </c>
      <c r="K41" s="51">
        <f>_xlfn.IFERROR(INDEX('Provider Level Data'!M:M,MATCH($A41,'Provider Level Data'!$B:$B,0)),0)*$F41</f>
        <v>1306</v>
      </c>
      <c r="L41" s="51">
        <f>_xlfn.IFERROR(INDEX('Provider Level Data'!N:N,MATCH($A41,'Provider Level Data'!$B:$B,0)),0)*$F41</f>
        <v>0</v>
      </c>
      <c r="M41" s="51">
        <f>_xlfn.IFERROR(INDEX('Provider Level Data'!O:O,MATCH($A41,'Provider Level Data'!$B:$B,0)),0)*$F41</f>
        <v>0</v>
      </c>
      <c r="N41" s="51">
        <f>_xlfn.IFERROR(INDEX('Provider Level Data'!P:P,MATCH($A41,'Provider Level Data'!$B:$B,0)),0)*$F41</f>
        <v>1306</v>
      </c>
      <c r="P41" t="s">
        <v>383</v>
      </c>
      <c r="Q41" t="s">
        <v>124</v>
      </c>
    </row>
    <row r="42" spans="1:17" ht="12.75">
      <c r="A42" s="35" t="s">
        <v>155</v>
      </c>
      <c r="B42" s="35" t="s">
        <v>313</v>
      </c>
      <c r="C42" s="35" t="s">
        <v>325</v>
      </c>
      <c r="D42" s="35" t="s">
        <v>155</v>
      </c>
      <c r="E42" s="35" t="s">
        <v>325</v>
      </c>
      <c r="F42" s="68">
        <v>1</v>
      </c>
      <c r="G42" s="51">
        <f>_xlfn.IFERROR(INDEX('Provider Level Data'!E:E,MATCH($A42,'Provider Level Data'!$B:$B,0)),0)*$F42</f>
        <v>12678</v>
      </c>
      <c r="H42" s="51">
        <f>_xlfn.IFERROR(INDEX('Provider Level Data'!F:F,MATCH($A42,'Provider Level Data'!$B:$B,0)),0)*$F42</f>
        <v>0</v>
      </c>
      <c r="I42" s="51">
        <f>_xlfn.IFERROR(INDEX('Provider Level Data'!G:G,MATCH($A42,'Provider Level Data'!$B:$B,0)),0)*$F42</f>
        <v>0</v>
      </c>
      <c r="J42" s="51">
        <f>_xlfn.IFERROR(INDEX('Provider Level Data'!H:H,MATCH($A42,'Provider Level Data'!$B:$B,0)),0)*$F42</f>
        <v>12678</v>
      </c>
      <c r="K42" s="51">
        <f>_xlfn.IFERROR(INDEX('Provider Level Data'!M:M,MATCH($A42,'Provider Level Data'!$B:$B,0)),0)*$F42</f>
        <v>2536</v>
      </c>
      <c r="L42" s="51">
        <f>_xlfn.IFERROR(INDEX('Provider Level Data'!N:N,MATCH($A42,'Provider Level Data'!$B:$B,0)),0)*$F42</f>
        <v>0</v>
      </c>
      <c r="M42" s="51">
        <f>_xlfn.IFERROR(INDEX('Provider Level Data'!O:O,MATCH($A42,'Provider Level Data'!$B:$B,0)),0)*$F42</f>
        <v>0</v>
      </c>
      <c r="N42" s="51">
        <f>_xlfn.IFERROR(INDEX('Provider Level Data'!P:P,MATCH($A42,'Provider Level Data'!$B:$B,0)),0)*$F42</f>
        <v>2536</v>
      </c>
      <c r="P42" t="s">
        <v>380</v>
      </c>
      <c r="Q42" t="s">
        <v>94</v>
      </c>
    </row>
    <row r="43" spans="1:17" ht="12.75">
      <c r="A43" s="35" t="s">
        <v>247</v>
      </c>
      <c r="B43" s="35" t="s">
        <v>313</v>
      </c>
      <c r="C43" s="35" t="s">
        <v>342</v>
      </c>
      <c r="D43" s="35" t="s">
        <v>114</v>
      </c>
      <c r="E43" s="35" t="s">
        <v>319</v>
      </c>
      <c r="F43" s="68">
        <v>1</v>
      </c>
      <c r="G43" s="51">
        <f>_xlfn.IFERROR(INDEX('Provider Level Data'!E:E,MATCH($A43,'Provider Level Data'!$B:$B,0)),0)*$F43</f>
        <v>0</v>
      </c>
      <c r="H43" s="51">
        <f>_xlfn.IFERROR(INDEX('Provider Level Data'!F:F,MATCH($A43,'Provider Level Data'!$B:$B,0)),0)*$F43</f>
        <v>0</v>
      </c>
      <c r="I43" s="51">
        <f>_xlfn.IFERROR(INDEX('Provider Level Data'!G:G,MATCH($A43,'Provider Level Data'!$B:$B,0)),0)*$F43</f>
        <v>10033</v>
      </c>
      <c r="J43" s="51">
        <f>_xlfn.IFERROR(INDEX('Provider Level Data'!H:H,MATCH($A43,'Provider Level Data'!$B:$B,0)),0)*$F43</f>
        <v>10033</v>
      </c>
      <c r="K43" s="51">
        <f>_xlfn.IFERROR(INDEX('Provider Level Data'!M:M,MATCH($A43,'Provider Level Data'!$B:$B,0)),0)*$F43</f>
        <v>0</v>
      </c>
      <c r="L43" s="51">
        <f>_xlfn.IFERROR(INDEX('Provider Level Data'!N:N,MATCH($A43,'Provider Level Data'!$B:$B,0)),0)*$F43</f>
        <v>0</v>
      </c>
      <c r="M43" s="51">
        <f>_xlfn.IFERROR(INDEX('Provider Level Data'!O:O,MATCH($A43,'Provider Level Data'!$B:$B,0)),0)*$F43</f>
        <v>186</v>
      </c>
      <c r="N43" s="51">
        <f>_xlfn.IFERROR(INDEX('Provider Level Data'!P:P,MATCH($A43,'Provider Level Data'!$B:$B,0)),0)*$F43</f>
        <v>186</v>
      </c>
      <c r="P43" t="s">
        <v>386</v>
      </c>
      <c r="Q43" t="s">
        <v>136</v>
      </c>
    </row>
    <row r="44" spans="1:17" ht="12.75">
      <c r="A44" s="35" t="s">
        <v>221</v>
      </c>
      <c r="B44" s="35" t="s">
        <v>313</v>
      </c>
      <c r="C44" s="35" t="s">
        <v>344</v>
      </c>
      <c r="D44" s="35" t="s">
        <v>105</v>
      </c>
      <c r="E44" s="35" t="s">
        <v>317</v>
      </c>
      <c r="F44" s="68">
        <v>1</v>
      </c>
      <c r="G44" s="51">
        <f>_xlfn.IFERROR(INDEX('Provider Level Data'!E:E,MATCH($A44,'Provider Level Data'!$B:$B,0)),0)*$F44</f>
        <v>0</v>
      </c>
      <c r="H44" s="51">
        <f>_xlfn.IFERROR(INDEX('Provider Level Data'!F:F,MATCH($A44,'Provider Level Data'!$B:$B,0)),0)*$F44</f>
        <v>0</v>
      </c>
      <c r="I44" s="51">
        <f>_xlfn.IFERROR(INDEX('Provider Level Data'!G:G,MATCH($A44,'Provider Level Data'!$B:$B,0)),0)*$F44</f>
        <v>0</v>
      </c>
      <c r="J44" s="51">
        <f>_xlfn.IFERROR(INDEX('Provider Level Data'!H:H,MATCH($A44,'Provider Level Data'!$B:$B,0)),0)*$F44</f>
        <v>0</v>
      </c>
      <c r="K44" s="51">
        <f>_xlfn.IFERROR(INDEX('Provider Level Data'!M:M,MATCH($A44,'Provider Level Data'!$B:$B,0)),0)*$F44</f>
        <v>0</v>
      </c>
      <c r="L44" s="51">
        <f>_xlfn.IFERROR(INDEX('Provider Level Data'!N:N,MATCH($A44,'Provider Level Data'!$B:$B,0)),0)*$F44</f>
        <v>0</v>
      </c>
      <c r="M44" s="51">
        <f>_xlfn.IFERROR(INDEX('Provider Level Data'!O:O,MATCH($A44,'Provider Level Data'!$B:$B,0)),0)*$F44</f>
        <v>0</v>
      </c>
      <c r="N44" s="51">
        <f>_xlfn.IFERROR(INDEX('Provider Level Data'!P:P,MATCH($A44,'Provider Level Data'!$B:$B,0)),0)*$F44</f>
        <v>0</v>
      </c>
      <c r="P44" t="s">
        <v>359</v>
      </c>
      <c r="Q44" t="s">
        <v>188</v>
      </c>
    </row>
    <row r="45" spans="1:17" ht="12.75">
      <c r="A45" s="35" t="s">
        <v>35</v>
      </c>
      <c r="B45" s="35" t="s">
        <v>345</v>
      </c>
      <c r="C45" s="35" t="s">
        <v>346</v>
      </c>
      <c r="D45" s="35" t="s">
        <v>154</v>
      </c>
      <c r="E45" s="35" t="s">
        <v>404</v>
      </c>
      <c r="F45" s="68">
        <v>1</v>
      </c>
      <c r="G45" s="51">
        <f>_xlfn.IFERROR(INDEX('Provider Level Data'!E:E,MATCH($A45,'Provider Level Data'!$B:$B,0)),0)*$F45</f>
        <v>0</v>
      </c>
      <c r="H45" s="51">
        <f>_xlfn.IFERROR(INDEX('Provider Level Data'!F:F,MATCH($A45,'Provider Level Data'!$B:$B,0)),0)*$F45</f>
        <v>0</v>
      </c>
      <c r="I45" s="51">
        <f>_xlfn.IFERROR(INDEX('Provider Level Data'!G:G,MATCH($A45,'Provider Level Data'!$B:$B,0)),0)*$F45</f>
        <v>6092</v>
      </c>
      <c r="J45" s="51">
        <f>_xlfn.IFERROR(INDEX('Provider Level Data'!H:H,MATCH($A45,'Provider Level Data'!$B:$B,0)),0)*$F45</f>
        <v>6092</v>
      </c>
      <c r="K45" s="51">
        <f>_xlfn.IFERROR(INDEX('Provider Level Data'!M:M,MATCH($A45,'Provider Level Data'!$B:$B,0)),0)*$F45</f>
        <v>0</v>
      </c>
      <c r="L45" s="51">
        <f>_xlfn.IFERROR(INDEX('Provider Level Data'!N:N,MATCH($A45,'Provider Level Data'!$B:$B,0)),0)*$F45</f>
        <v>0</v>
      </c>
      <c r="M45" s="51">
        <f>_xlfn.IFERROR(INDEX('Provider Level Data'!O:O,MATCH($A45,'Provider Level Data'!$B:$B,0)),0)*$F45</f>
        <v>0</v>
      </c>
      <c r="N45" s="51">
        <f>_xlfn.IFERROR(INDEX('Provider Level Data'!P:P,MATCH($A45,'Provider Level Data'!$B:$B,0)),0)*$F45</f>
        <v>0</v>
      </c>
      <c r="P45" t="s">
        <v>350</v>
      </c>
      <c r="Q45" t="s">
        <v>193</v>
      </c>
    </row>
    <row r="46" spans="1:17" ht="12.75">
      <c r="A46" s="35" t="s">
        <v>261</v>
      </c>
      <c r="B46" s="35" t="s">
        <v>345</v>
      </c>
      <c r="C46" s="35" t="s">
        <v>348</v>
      </c>
      <c r="D46" s="35" t="s">
        <v>154</v>
      </c>
      <c r="E46" s="35" t="s">
        <v>404</v>
      </c>
      <c r="F46" s="68">
        <v>1</v>
      </c>
      <c r="G46" s="51">
        <f>_xlfn.IFERROR(INDEX('Provider Level Data'!E:E,MATCH($A46,'Provider Level Data'!$B:$B,0)),0)*$F46</f>
        <v>0</v>
      </c>
      <c r="H46" s="51">
        <f>_xlfn.IFERROR(INDEX('Provider Level Data'!F:F,MATCH($A46,'Provider Level Data'!$B:$B,0)),0)*$F46</f>
        <v>0</v>
      </c>
      <c r="I46" s="51">
        <f>_xlfn.IFERROR(INDEX('Provider Level Data'!G:G,MATCH($A46,'Provider Level Data'!$B:$B,0)),0)*$F46</f>
        <v>3333</v>
      </c>
      <c r="J46" s="51">
        <f>_xlfn.IFERROR(INDEX('Provider Level Data'!H:H,MATCH($A46,'Provider Level Data'!$B:$B,0)),0)*$F46</f>
        <v>3333</v>
      </c>
      <c r="K46" s="51">
        <f>_xlfn.IFERROR(INDEX('Provider Level Data'!M:M,MATCH($A46,'Provider Level Data'!$B:$B,0)),0)*$F46</f>
        <v>0</v>
      </c>
      <c r="L46" s="51">
        <f>_xlfn.IFERROR(INDEX('Provider Level Data'!N:N,MATCH($A46,'Provider Level Data'!$B:$B,0)),0)*$F46</f>
        <v>0</v>
      </c>
      <c r="M46" s="51">
        <f>_xlfn.IFERROR(INDEX('Provider Level Data'!O:O,MATCH($A46,'Provider Level Data'!$B:$B,0)),0)*$F46</f>
        <v>0</v>
      </c>
      <c r="N46" s="51">
        <f>_xlfn.IFERROR(INDEX('Provider Level Data'!P:P,MATCH($A46,'Provider Level Data'!$B:$B,0)),0)*$F46</f>
        <v>0</v>
      </c>
      <c r="P46" t="s">
        <v>361</v>
      </c>
      <c r="Q46" t="s">
        <v>115</v>
      </c>
    </row>
    <row r="47" spans="1:17" ht="12.75">
      <c r="A47" s="35" t="s">
        <v>80</v>
      </c>
      <c r="B47" s="35" t="s">
        <v>345</v>
      </c>
      <c r="C47" s="35" t="s">
        <v>334</v>
      </c>
      <c r="D47" s="35" t="s">
        <v>80</v>
      </c>
      <c r="E47" s="35" t="s">
        <v>334</v>
      </c>
      <c r="F47" s="68">
        <v>1</v>
      </c>
      <c r="G47" s="51">
        <f>_xlfn.IFERROR(INDEX('Provider Level Data'!E:E,MATCH($A47,'Provider Level Data'!$B:$B,0)),0)*$F47</f>
        <v>11905</v>
      </c>
      <c r="H47" s="51">
        <f>_xlfn.IFERROR(INDEX('Provider Level Data'!F:F,MATCH($A47,'Provider Level Data'!$B:$B,0)),0)*$F47</f>
        <v>0</v>
      </c>
      <c r="I47" s="51">
        <f>_xlfn.IFERROR(INDEX('Provider Level Data'!G:G,MATCH($A47,'Provider Level Data'!$B:$B,0)),0)*$F47</f>
        <v>0</v>
      </c>
      <c r="J47" s="51">
        <f>_xlfn.IFERROR(INDEX('Provider Level Data'!H:H,MATCH($A47,'Provider Level Data'!$B:$B,0)),0)*$F47</f>
        <v>11905</v>
      </c>
      <c r="K47" s="51">
        <f>_xlfn.IFERROR(INDEX('Provider Level Data'!M:M,MATCH($A47,'Provider Level Data'!$B:$B,0)),0)*$F47</f>
        <v>516</v>
      </c>
      <c r="L47" s="51">
        <f>_xlfn.IFERROR(INDEX('Provider Level Data'!N:N,MATCH($A47,'Provider Level Data'!$B:$B,0)),0)*$F47</f>
        <v>0</v>
      </c>
      <c r="M47" s="51">
        <f>_xlfn.IFERROR(INDEX('Provider Level Data'!O:O,MATCH($A47,'Provider Level Data'!$B:$B,0)),0)*$F47</f>
        <v>0</v>
      </c>
      <c r="N47" s="51">
        <f>_xlfn.IFERROR(INDEX('Provider Level Data'!P:P,MATCH($A47,'Provider Level Data'!$B:$B,0)),0)*$F47</f>
        <v>516</v>
      </c>
      <c r="P47" t="s">
        <v>392</v>
      </c>
      <c r="Q47" t="s">
        <v>199</v>
      </c>
    </row>
    <row r="48" spans="1:17" ht="12.75">
      <c r="A48" s="35" t="s">
        <v>70</v>
      </c>
      <c r="B48" s="35" t="s">
        <v>345</v>
      </c>
      <c r="C48" s="35" t="s">
        <v>351</v>
      </c>
      <c r="D48" s="35" t="s">
        <v>70</v>
      </c>
      <c r="E48" s="35" t="s">
        <v>351</v>
      </c>
      <c r="F48" s="68">
        <v>1</v>
      </c>
      <c r="G48" s="51">
        <f>_xlfn.IFERROR(INDEX('Provider Level Data'!E:E,MATCH($A48,'Provider Level Data'!$B:$B,0)),0)*$F48</f>
        <v>6537</v>
      </c>
      <c r="H48" s="51">
        <f>_xlfn.IFERROR(INDEX('Provider Level Data'!F:F,MATCH($A48,'Provider Level Data'!$B:$B,0)),0)*$F48</f>
        <v>0</v>
      </c>
      <c r="I48" s="51">
        <f>_xlfn.IFERROR(INDEX('Provider Level Data'!G:G,MATCH($A48,'Provider Level Data'!$B:$B,0)),0)*$F48</f>
        <v>987</v>
      </c>
      <c r="J48" s="51">
        <f>_xlfn.IFERROR(INDEX('Provider Level Data'!H:H,MATCH($A48,'Provider Level Data'!$B:$B,0)),0)*$F48</f>
        <v>7524</v>
      </c>
      <c r="K48" s="51">
        <f>_xlfn.IFERROR(INDEX('Provider Level Data'!M:M,MATCH($A48,'Provider Level Data'!$B:$B,0)),0)*$F48</f>
        <v>1254</v>
      </c>
      <c r="L48" s="51">
        <f>_xlfn.IFERROR(INDEX('Provider Level Data'!N:N,MATCH($A48,'Provider Level Data'!$B:$B,0)),0)*$F48</f>
        <v>0</v>
      </c>
      <c r="M48" s="51">
        <f>_xlfn.IFERROR(INDEX('Provider Level Data'!O:O,MATCH($A48,'Provider Level Data'!$B:$B,0)),0)*$F48</f>
        <v>0</v>
      </c>
      <c r="N48" s="51">
        <f>_xlfn.IFERROR(INDEX('Provider Level Data'!P:P,MATCH($A48,'Provider Level Data'!$B:$B,0)),0)*$F48</f>
        <v>1254</v>
      </c>
      <c r="P48" t="s">
        <v>394</v>
      </c>
      <c r="Q48" t="s">
        <v>108</v>
      </c>
    </row>
    <row r="49" spans="1:17" ht="12.75">
      <c r="A49" s="35" t="s">
        <v>33</v>
      </c>
      <c r="B49" s="35" t="s">
        <v>345</v>
      </c>
      <c r="C49" s="35" t="s">
        <v>349</v>
      </c>
      <c r="D49" s="35" t="s">
        <v>154</v>
      </c>
      <c r="E49" s="35" t="s">
        <v>404</v>
      </c>
      <c r="F49" s="68">
        <v>0.912</v>
      </c>
      <c r="G49" s="51">
        <f>_xlfn.IFERROR(INDEX('Provider Level Data'!E:E,MATCH($A49,'Provider Level Data'!$B:$B,0)),0)*$F49</f>
        <v>0</v>
      </c>
      <c r="H49" s="51">
        <f>_xlfn.IFERROR(INDEX('Provider Level Data'!F:F,MATCH($A49,'Provider Level Data'!$B:$B,0)),0)*$F49</f>
        <v>0</v>
      </c>
      <c r="I49" s="51">
        <f>_xlfn.IFERROR(INDEX('Provider Level Data'!G:G,MATCH($A49,'Provider Level Data'!$B:$B,0)),0)*$F49</f>
        <v>3118.128</v>
      </c>
      <c r="J49" s="51">
        <f>_xlfn.IFERROR(INDEX('Provider Level Data'!H:H,MATCH($A49,'Provider Level Data'!$B:$B,0)),0)*$F49</f>
        <v>3118.128</v>
      </c>
      <c r="K49" s="51">
        <f>_xlfn.IFERROR(INDEX('Provider Level Data'!M:M,MATCH($A49,'Provider Level Data'!$B:$B,0)),0)*$F49</f>
        <v>0</v>
      </c>
      <c r="L49" s="51">
        <f>_xlfn.IFERROR(INDEX('Provider Level Data'!N:N,MATCH($A49,'Provider Level Data'!$B:$B,0)),0)*$F49</f>
        <v>0</v>
      </c>
      <c r="M49" s="51">
        <f>_xlfn.IFERROR(INDEX('Provider Level Data'!O:O,MATCH($A49,'Provider Level Data'!$B:$B,0)),0)*$F49</f>
        <v>0</v>
      </c>
      <c r="N49" s="51">
        <f>_xlfn.IFERROR(INDEX('Provider Level Data'!P:P,MATCH($A49,'Provider Level Data'!$B:$B,0)),0)*$F49</f>
        <v>0</v>
      </c>
      <c r="P49" t="s">
        <v>396</v>
      </c>
      <c r="Q49" t="s">
        <v>53</v>
      </c>
    </row>
    <row r="50" spans="1:17" ht="12.75">
      <c r="A50" s="35" t="s">
        <v>33</v>
      </c>
      <c r="B50" s="35" t="s">
        <v>345</v>
      </c>
      <c r="C50" s="35" t="s">
        <v>349</v>
      </c>
      <c r="D50" s="35" t="s">
        <v>143</v>
      </c>
      <c r="E50" s="35" t="s">
        <v>580</v>
      </c>
      <c r="F50" s="68">
        <v>0.088</v>
      </c>
      <c r="G50" s="51">
        <f>_xlfn.IFERROR(INDEX('Provider Level Data'!E:E,MATCH($A50,'Provider Level Data'!$B:$B,0)),0)*$F50</f>
        <v>0</v>
      </c>
      <c r="H50" s="51">
        <f>_xlfn.IFERROR(INDEX('Provider Level Data'!F:F,MATCH($A50,'Provider Level Data'!$B:$B,0)),0)*$F50</f>
        <v>0</v>
      </c>
      <c r="I50" s="51">
        <f>_xlfn.IFERROR(INDEX('Provider Level Data'!G:G,MATCH($A50,'Provider Level Data'!$B:$B,0)),0)*$F50</f>
        <v>300.87199999999996</v>
      </c>
      <c r="J50" s="51">
        <f>_xlfn.IFERROR(INDEX('Provider Level Data'!H:H,MATCH($A50,'Provider Level Data'!$B:$B,0)),0)*$F50</f>
        <v>300.87199999999996</v>
      </c>
      <c r="K50" s="51">
        <f>_xlfn.IFERROR(INDEX('Provider Level Data'!M:M,MATCH($A50,'Provider Level Data'!$B:$B,0)),0)*$F50</f>
        <v>0</v>
      </c>
      <c r="L50" s="51">
        <f>_xlfn.IFERROR(INDEX('Provider Level Data'!N:N,MATCH($A50,'Provider Level Data'!$B:$B,0)),0)*$F50</f>
        <v>0</v>
      </c>
      <c r="M50" s="51">
        <f>_xlfn.IFERROR(INDEX('Provider Level Data'!O:O,MATCH($A50,'Provider Level Data'!$B:$B,0)),0)*$F50</f>
        <v>0</v>
      </c>
      <c r="N50" s="51">
        <f>_xlfn.IFERROR(INDEX('Provider Level Data'!P:P,MATCH($A50,'Provider Level Data'!$B:$B,0)),0)*$F50</f>
        <v>0</v>
      </c>
      <c r="P50" t="s">
        <v>398</v>
      </c>
      <c r="Q50" t="s">
        <v>132</v>
      </c>
    </row>
    <row r="51" spans="1:17" ht="12.75">
      <c r="A51" s="35" t="s">
        <v>143</v>
      </c>
      <c r="B51" s="35" t="s">
        <v>345</v>
      </c>
      <c r="C51" s="35" t="s">
        <v>354</v>
      </c>
      <c r="D51" s="35" t="s">
        <v>143</v>
      </c>
      <c r="E51" s="35" t="s">
        <v>354</v>
      </c>
      <c r="F51" s="68">
        <v>1</v>
      </c>
      <c r="G51" s="51">
        <f>_xlfn.IFERROR(INDEX('Provider Level Data'!E:E,MATCH($A51,'Provider Level Data'!$B:$B,0)),0)*$F51</f>
        <v>5741</v>
      </c>
      <c r="H51" s="51">
        <f>_xlfn.IFERROR(INDEX('Provider Level Data'!F:F,MATCH($A51,'Provider Level Data'!$B:$B,0)),0)*$F51</f>
        <v>0</v>
      </c>
      <c r="I51" s="51">
        <f>_xlfn.IFERROR(INDEX('Provider Level Data'!G:G,MATCH($A51,'Provider Level Data'!$B:$B,0)),0)*$F51</f>
        <v>0</v>
      </c>
      <c r="J51" s="51">
        <f>_xlfn.IFERROR(INDEX('Provider Level Data'!H:H,MATCH($A51,'Provider Level Data'!$B:$B,0)),0)*$F51</f>
        <v>5741</v>
      </c>
      <c r="K51" s="51">
        <f>_xlfn.IFERROR(INDEX('Provider Level Data'!M:M,MATCH($A51,'Provider Level Data'!$B:$B,0)),0)*$F51</f>
        <v>927</v>
      </c>
      <c r="L51" s="51">
        <f>_xlfn.IFERROR(INDEX('Provider Level Data'!N:N,MATCH($A51,'Provider Level Data'!$B:$B,0)),0)*$F51</f>
        <v>0</v>
      </c>
      <c r="M51" s="51">
        <f>_xlfn.IFERROR(INDEX('Provider Level Data'!O:O,MATCH($A51,'Provider Level Data'!$B:$B,0)),0)*$F51</f>
        <v>0</v>
      </c>
      <c r="N51" s="51">
        <f>_xlfn.IFERROR(INDEX('Provider Level Data'!P:P,MATCH($A51,'Provider Level Data'!$B:$B,0)),0)*$F51</f>
        <v>927</v>
      </c>
      <c r="P51" t="s">
        <v>373</v>
      </c>
      <c r="Q51" t="s">
        <v>148</v>
      </c>
    </row>
    <row r="52" spans="1:17" ht="12.75">
      <c r="A52" s="35" t="s">
        <v>98</v>
      </c>
      <c r="B52" s="35" t="s">
        <v>345</v>
      </c>
      <c r="C52" s="35" t="s">
        <v>360</v>
      </c>
      <c r="D52" s="35" t="s">
        <v>98</v>
      </c>
      <c r="E52" s="35" t="s">
        <v>360</v>
      </c>
      <c r="F52" s="68">
        <v>1</v>
      </c>
      <c r="G52" s="51">
        <f>_xlfn.IFERROR(INDEX('Provider Level Data'!E:E,MATCH($A52,'Provider Level Data'!$B:$B,0)),0)*$F52</f>
        <v>10987</v>
      </c>
      <c r="H52" s="51">
        <f>_xlfn.IFERROR(INDEX('Provider Level Data'!F:F,MATCH($A52,'Provider Level Data'!$B:$B,0)),0)*$F52</f>
        <v>0</v>
      </c>
      <c r="I52" s="51">
        <f>_xlfn.IFERROR(INDEX('Provider Level Data'!G:G,MATCH($A52,'Provider Level Data'!$B:$B,0)),0)*$F52</f>
        <v>3607</v>
      </c>
      <c r="J52" s="51">
        <f>_xlfn.IFERROR(INDEX('Provider Level Data'!H:H,MATCH($A52,'Provider Level Data'!$B:$B,0)),0)*$F52</f>
        <v>14594</v>
      </c>
      <c r="K52" s="51">
        <f>_xlfn.IFERROR(INDEX('Provider Level Data'!M:M,MATCH($A52,'Provider Level Data'!$B:$B,0)),0)*$F52</f>
        <v>2361</v>
      </c>
      <c r="L52" s="51">
        <f>_xlfn.IFERROR(INDEX('Provider Level Data'!N:N,MATCH($A52,'Provider Level Data'!$B:$B,0)),0)*$F52</f>
        <v>0</v>
      </c>
      <c r="M52" s="51">
        <f>_xlfn.IFERROR(INDEX('Provider Level Data'!O:O,MATCH($A52,'Provider Level Data'!$B:$B,0)),0)*$F52</f>
        <v>2</v>
      </c>
      <c r="N52" s="51">
        <f>_xlfn.IFERROR(INDEX('Provider Level Data'!P:P,MATCH($A52,'Provider Level Data'!$B:$B,0)),0)*$F52</f>
        <v>2363</v>
      </c>
      <c r="P52" t="s">
        <v>401</v>
      </c>
      <c r="Q52" t="s">
        <v>76</v>
      </c>
    </row>
    <row r="53" spans="1:17" ht="12.75">
      <c r="A53" s="35" t="s">
        <v>93</v>
      </c>
      <c r="B53" s="35" t="s">
        <v>345</v>
      </c>
      <c r="C53" s="35" t="s">
        <v>362</v>
      </c>
      <c r="D53" s="35" t="s">
        <v>93</v>
      </c>
      <c r="E53" s="35" t="s">
        <v>362</v>
      </c>
      <c r="F53" s="68">
        <v>1</v>
      </c>
      <c r="G53" s="51">
        <f>_xlfn.IFERROR(INDEX('Provider Level Data'!E:E,MATCH($A53,'Provider Level Data'!$B:$B,0)),0)*$F53</f>
        <v>6229</v>
      </c>
      <c r="H53" s="51">
        <f>_xlfn.IFERROR(INDEX('Provider Level Data'!F:F,MATCH($A53,'Provider Level Data'!$B:$B,0)),0)*$F53</f>
        <v>0</v>
      </c>
      <c r="I53" s="51">
        <f>_xlfn.IFERROR(INDEX('Provider Level Data'!G:G,MATCH($A53,'Provider Level Data'!$B:$B,0)),0)*$F53</f>
        <v>1661</v>
      </c>
      <c r="J53" s="51">
        <f>_xlfn.IFERROR(INDEX('Provider Level Data'!H:H,MATCH($A53,'Provider Level Data'!$B:$B,0)),0)*$F53</f>
        <v>7890</v>
      </c>
      <c r="K53" s="51">
        <f>_xlfn.IFERROR(INDEX('Provider Level Data'!M:M,MATCH($A53,'Provider Level Data'!$B:$B,0)),0)*$F53</f>
        <v>904</v>
      </c>
      <c r="L53" s="51">
        <f>_xlfn.IFERROR(INDEX('Provider Level Data'!N:N,MATCH($A53,'Provider Level Data'!$B:$B,0)),0)*$F53</f>
        <v>0</v>
      </c>
      <c r="M53" s="51">
        <f>_xlfn.IFERROR(INDEX('Provider Level Data'!O:O,MATCH($A53,'Provider Level Data'!$B:$B,0)),0)*$F53</f>
        <v>0</v>
      </c>
      <c r="N53" s="51">
        <f>_xlfn.IFERROR(INDEX('Provider Level Data'!P:P,MATCH($A53,'Provider Level Data'!$B:$B,0)),0)*$F53</f>
        <v>904</v>
      </c>
      <c r="P53" t="s">
        <v>402</v>
      </c>
      <c r="Q53" t="s">
        <v>120</v>
      </c>
    </row>
    <row r="54" spans="1:17" ht="12.75">
      <c r="A54" s="35" t="s">
        <v>242</v>
      </c>
      <c r="B54" s="35" t="s">
        <v>345</v>
      </c>
      <c r="C54" s="35" t="s">
        <v>352</v>
      </c>
      <c r="D54" s="35" t="s">
        <v>81</v>
      </c>
      <c r="E54" s="35" t="s">
        <v>586</v>
      </c>
      <c r="F54" s="68">
        <v>1</v>
      </c>
      <c r="G54" s="51">
        <f>_xlfn.IFERROR(INDEX('Provider Level Data'!E:E,MATCH($A54,'Provider Level Data'!$B:$B,0)),0)*$F54</f>
        <v>0</v>
      </c>
      <c r="H54" s="51">
        <f>_xlfn.IFERROR(INDEX('Provider Level Data'!F:F,MATCH($A54,'Provider Level Data'!$B:$B,0)),0)*$F54</f>
        <v>0</v>
      </c>
      <c r="I54" s="51">
        <f>_xlfn.IFERROR(INDEX('Provider Level Data'!G:G,MATCH($A54,'Provider Level Data'!$B:$B,0)),0)*$F54</f>
        <v>2348</v>
      </c>
      <c r="J54" s="51">
        <f>_xlfn.IFERROR(INDEX('Provider Level Data'!H:H,MATCH($A54,'Provider Level Data'!$B:$B,0)),0)*$F54</f>
        <v>2348</v>
      </c>
      <c r="K54" s="51">
        <f>_xlfn.IFERROR(INDEX('Provider Level Data'!M:M,MATCH($A54,'Provider Level Data'!$B:$B,0)),0)*$F54</f>
        <v>0</v>
      </c>
      <c r="L54" s="51">
        <f>_xlfn.IFERROR(INDEX('Provider Level Data'!N:N,MATCH($A54,'Provider Level Data'!$B:$B,0)),0)*$F54</f>
        <v>0</v>
      </c>
      <c r="M54" s="51">
        <f>_xlfn.IFERROR(INDEX('Provider Level Data'!O:O,MATCH($A54,'Provider Level Data'!$B:$B,0)),0)*$F54</f>
        <v>5</v>
      </c>
      <c r="N54" s="51">
        <f>_xlfn.IFERROR(INDEX('Provider Level Data'!P:P,MATCH($A54,'Provider Level Data'!$B:$B,0)),0)*$F54</f>
        <v>5</v>
      </c>
      <c r="P54" t="s">
        <v>378</v>
      </c>
      <c r="Q54" t="s">
        <v>178</v>
      </c>
    </row>
    <row r="55" spans="1:17" ht="12.75">
      <c r="A55" s="35" t="s">
        <v>81</v>
      </c>
      <c r="B55" s="35" t="s">
        <v>345</v>
      </c>
      <c r="C55" s="35" t="s">
        <v>586</v>
      </c>
      <c r="D55" s="35" t="s">
        <v>81</v>
      </c>
      <c r="E55" s="35" t="s">
        <v>586</v>
      </c>
      <c r="F55" s="68">
        <v>1</v>
      </c>
      <c r="G55" s="51">
        <f>_xlfn.IFERROR(INDEX('Provider Level Data'!E:E,MATCH($A55,'Provider Level Data'!$B:$B,0)),0)*$F55</f>
        <v>16965</v>
      </c>
      <c r="H55" s="51">
        <f>_xlfn.IFERROR(INDEX('Provider Level Data'!F:F,MATCH($A55,'Provider Level Data'!$B:$B,0)),0)*$F55</f>
        <v>0</v>
      </c>
      <c r="I55" s="51">
        <f>_xlfn.IFERROR(INDEX('Provider Level Data'!G:G,MATCH($A55,'Provider Level Data'!$B:$B,0)),0)*$F55</f>
        <v>5995</v>
      </c>
      <c r="J55" s="51">
        <f>_xlfn.IFERROR(INDEX('Provider Level Data'!H:H,MATCH($A55,'Provider Level Data'!$B:$B,0)),0)*$F55</f>
        <v>22960</v>
      </c>
      <c r="K55" s="51">
        <f>_xlfn.IFERROR(INDEX('Provider Level Data'!M:M,MATCH($A55,'Provider Level Data'!$B:$B,0)),0)*$F55</f>
        <v>1670</v>
      </c>
      <c r="L55" s="51">
        <f>_xlfn.IFERROR(INDEX('Provider Level Data'!N:N,MATCH($A55,'Provider Level Data'!$B:$B,0)),0)*$F55</f>
        <v>0</v>
      </c>
      <c r="M55" s="51">
        <f>_xlfn.IFERROR(INDEX('Provider Level Data'!O:O,MATCH($A55,'Provider Level Data'!$B:$B,0)),0)*$F55</f>
        <v>17</v>
      </c>
      <c r="N55" s="51">
        <f>_xlfn.IFERROR(INDEX('Provider Level Data'!P:P,MATCH($A55,'Provider Level Data'!$B:$B,0)),0)*$F55</f>
        <v>1687</v>
      </c>
      <c r="P55" t="s">
        <v>404</v>
      </c>
      <c r="Q55" t="s">
        <v>154</v>
      </c>
    </row>
    <row r="56" spans="1:17" ht="12.75">
      <c r="A56" s="35" t="s">
        <v>250</v>
      </c>
      <c r="B56" s="35" t="s">
        <v>345</v>
      </c>
      <c r="C56" s="35" t="s">
        <v>355</v>
      </c>
      <c r="D56" s="35" t="s">
        <v>135</v>
      </c>
      <c r="E56" s="35" t="s">
        <v>356</v>
      </c>
      <c r="F56" s="68">
        <v>1</v>
      </c>
      <c r="G56" s="51">
        <f>_xlfn.IFERROR(INDEX('Provider Level Data'!E:E,MATCH($A56,'Provider Level Data'!$B:$B,0)),0)*$F56</f>
        <v>0</v>
      </c>
      <c r="H56" s="51">
        <f>_xlfn.IFERROR(INDEX('Provider Level Data'!F:F,MATCH($A56,'Provider Level Data'!$B:$B,0)),0)*$F56</f>
        <v>0</v>
      </c>
      <c r="I56" s="51">
        <f>_xlfn.IFERROR(INDEX('Provider Level Data'!G:G,MATCH($A56,'Provider Level Data'!$B:$B,0)),0)*$F56</f>
        <v>7464</v>
      </c>
      <c r="J56" s="51">
        <f>_xlfn.IFERROR(INDEX('Provider Level Data'!H:H,MATCH($A56,'Provider Level Data'!$B:$B,0)),0)*$F56</f>
        <v>7464</v>
      </c>
      <c r="K56" s="51">
        <f>_xlfn.IFERROR(INDEX('Provider Level Data'!M:M,MATCH($A56,'Provider Level Data'!$B:$B,0)),0)*$F56</f>
        <v>0</v>
      </c>
      <c r="L56" s="51">
        <f>_xlfn.IFERROR(INDEX('Provider Level Data'!N:N,MATCH($A56,'Provider Level Data'!$B:$B,0)),0)*$F56</f>
        <v>0</v>
      </c>
      <c r="M56" s="51">
        <f>_xlfn.IFERROR(INDEX('Provider Level Data'!O:O,MATCH($A56,'Provider Level Data'!$B:$B,0)),0)*$F56</f>
        <v>0</v>
      </c>
      <c r="N56" s="51">
        <f>_xlfn.IFERROR(INDEX('Provider Level Data'!P:P,MATCH($A56,'Provider Level Data'!$B:$B,0)),0)*$F56</f>
        <v>0</v>
      </c>
      <c r="P56" t="s">
        <v>388</v>
      </c>
      <c r="Q56" t="s">
        <v>117</v>
      </c>
    </row>
    <row r="57" spans="1:17" ht="12.75">
      <c r="A57" s="35" t="s">
        <v>161</v>
      </c>
      <c r="B57" s="35" t="s">
        <v>345</v>
      </c>
      <c r="C57" s="35" t="s">
        <v>587</v>
      </c>
      <c r="D57" s="35" t="s">
        <v>161</v>
      </c>
      <c r="E57" s="35" t="s">
        <v>587</v>
      </c>
      <c r="F57" s="68">
        <v>1</v>
      </c>
      <c r="G57" s="51">
        <f>_xlfn.IFERROR(INDEX('Provider Level Data'!E:E,MATCH($A57,'Provider Level Data'!$B:$B,0)),0)*$F57</f>
        <v>18481</v>
      </c>
      <c r="H57" s="51">
        <f>_xlfn.IFERROR(INDEX('Provider Level Data'!F:F,MATCH($A57,'Provider Level Data'!$B:$B,0)),0)*$F57</f>
        <v>0</v>
      </c>
      <c r="I57" s="51">
        <f>_xlfn.IFERROR(INDEX('Provider Level Data'!G:G,MATCH($A57,'Provider Level Data'!$B:$B,0)),0)*$F57</f>
        <v>9860</v>
      </c>
      <c r="J57" s="51">
        <f>_xlfn.IFERROR(INDEX('Provider Level Data'!H:H,MATCH($A57,'Provider Level Data'!$B:$B,0)),0)*$F57</f>
        <v>28341</v>
      </c>
      <c r="K57" s="51">
        <f>_xlfn.IFERROR(INDEX('Provider Level Data'!M:M,MATCH($A57,'Provider Level Data'!$B:$B,0)),0)*$F57</f>
        <v>5358</v>
      </c>
      <c r="L57" s="51">
        <f>_xlfn.IFERROR(INDEX('Provider Level Data'!N:N,MATCH($A57,'Provider Level Data'!$B:$B,0)),0)*$F57</f>
        <v>0</v>
      </c>
      <c r="M57" s="51">
        <f>_xlfn.IFERROR(INDEX('Provider Level Data'!O:O,MATCH($A57,'Provider Level Data'!$B:$B,0)),0)*$F57</f>
        <v>9</v>
      </c>
      <c r="N57" s="51">
        <f>_xlfn.IFERROR(INDEX('Provider Level Data'!P:P,MATCH($A57,'Provider Level Data'!$B:$B,0)),0)*$F57</f>
        <v>5367</v>
      </c>
      <c r="P57" t="s">
        <v>375</v>
      </c>
      <c r="Q57" t="s">
        <v>179</v>
      </c>
    </row>
    <row r="58" spans="1:17" ht="12.75">
      <c r="A58" s="35" t="s">
        <v>205</v>
      </c>
      <c r="B58" s="35" t="s">
        <v>345</v>
      </c>
      <c r="C58" s="35" t="s">
        <v>358</v>
      </c>
      <c r="D58" s="35" t="s">
        <v>161</v>
      </c>
      <c r="E58" s="35" t="s">
        <v>587</v>
      </c>
      <c r="F58" s="68">
        <v>0.52</v>
      </c>
      <c r="G58" s="51">
        <f>_xlfn.IFERROR(INDEX('Provider Level Data'!E:E,MATCH($A58,'Provider Level Data'!$B:$B,0)),0)*$F58</f>
        <v>0</v>
      </c>
      <c r="H58" s="51">
        <f>_xlfn.IFERROR(INDEX('Provider Level Data'!F:F,MATCH($A58,'Provider Level Data'!$B:$B,0)),0)*$F58</f>
        <v>0</v>
      </c>
      <c r="I58" s="51">
        <f>_xlfn.IFERROR(INDEX('Provider Level Data'!G:G,MATCH($A58,'Provider Level Data'!$B:$B,0)),0)*$F58</f>
        <v>3127.28</v>
      </c>
      <c r="J58" s="51">
        <f>_xlfn.IFERROR(INDEX('Provider Level Data'!H:H,MATCH($A58,'Provider Level Data'!$B:$B,0)),0)*$F58</f>
        <v>3127.28</v>
      </c>
      <c r="K58" s="51">
        <f>_xlfn.IFERROR(INDEX('Provider Level Data'!M:M,MATCH($A58,'Provider Level Data'!$B:$B,0)),0)*$F58</f>
        <v>0</v>
      </c>
      <c r="L58" s="51">
        <f>_xlfn.IFERROR(INDEX('Provider Level Data'!N:N,MATCH($A58,'Provider Level Data'!$B:$B,0)),0)*$F58</f>
        <v>0</v>
      </c>
      <c r="M58" s="51">
        <f>_xlfn.IFERROR(INDEX('Provider Level Data'!O:O,MATCH($A58,'Provider Level Data'!$B:$B,0)),0)*$F58</f>
        <v>0.52</v>
      </c>
      <c r="N58" s="51">
        <f>_xlfn.IFERROR(INDEX('Provider Level Data'!P:P,MATCH($A58,'Provider Level Data'!$B:$B,0)),0)*$F58</f>
        <v>0.52</v>
      </c>
      <c r="P58" t="s">
        <v>410</v>
      </c>
      <c r="Q58" t="s">
        <v>109</v>
      </c>
    </row>
    <row r="59" spans="1:17" ht="12.75">
      <c r="A59" s="35" t="s">
        <v>205</v>
      </c>
      <c r="B59" s="35" t="s">
        <v>345</v>
      </c>
      <c r="C59" s="35" t="s">
        <v>358</v>
      </c>
      <c r="D59" s="35" t="s">
        <v>93</v>
      </c>
      <c r="E59" s="35" t="s">
        <v>362</v>
      </c>
      <c r="F59" s="68">
        <v>0.48</v>
      </c>
      <c r="G59" s="51">
        <f>_xlfn.IFERROR(INDEX('Provider Level Data'!E:E,MATCH($A59,'Provider Level Data'!$B:$B,0)),0)*$F59</f>
        <v>0</v>
      </c>
      <c r="H59" s="51">
        <f>_xlfn.IFERROR(INDEX('Provider Level Data'!F:F,MATCH($A59,'Provider Level Data'!$B:$B,0)),0)*$F59</f>
        <v>0</v>
      </c>
      <c r="I59" s="51">
        <f>_xlfn.IFERROR(INDEX('Provider Level Data'!G:G,MATCH($A59,'Provider Level Data'!$B:$B,0)),0)*$F59</f>
        <v>2886.72</v>
      </c>
      <c r="J59" s="51">
        <f>_xlfn.IFERROR(INDEX('Provider Level Data'!H:H,MATCH($A59,'Provider Level Data'!$B:$B,0)),0)*$F59</f>
        <v>2886.72</v>
      </c>
      <c r="K59" s="51">
        <f>_xlfn.IFERROR(INDEX('Provider Level Data'!M:M,MATCH($A59,'Provider Level Data'!$B:$B,0)),0)*$F59</f>
        <v>0</v>
      </c>
      <c r="L59" s="51">
        <f>_xlfn.IFERROR(INDEX('Provider Level Data'!N:N,MATCH($A59,'Provider Level Data'!$B:$B,0)),0)*$F59</f>
        <v>0</v>
      </c>
      <c r="M59" s="51">
        <f>_xlfn.IFERROR(INDEX('Provider Level Data'!O:O,MATCH($A59,'Provider Level Data'!$B:$B,0)),0)*$F59</f>
        <v>0.48</v>
      </c>
      <c r="N59" s="51">
        <f>_xlfn.IFERROR(INDEX('Provider Level Data'!P:P,MATCH($A59,'Provider Level Data'!$B:$B,0)),0)*$F59</f>
        <v>0.48</v>
      </c>
      <c r="P59" t="s">
        <v>408</v>
      </c>
      <c r="Q59" t="s">
        <v>62</v>
      </c>
    </row>
    <row r="60" spans="1:17" ht="12.75">
      <c r="A60" s="35" t="s">
        <v>38</v>
      </c>
      <c r="B60" s="35" t="s">
        <v>345</v>
      </c>
      <c r="C60" s="35" t="s">
        <v>363</v>
      </c>
      <c r="D60" s="35" t="s">
        <v>93</v>
      </c>
      <c r="E60" s="35" t="s">
        <v>362</v>
      </c>
      <c r="F60" s="68">
        <v>0.39</v>
      </c>
      <c r="G60" s="51">
        <f>_xlfn.IFERROR(INDEX('Provider Level Data'!E:E,MATCH($A60,'Provider Level Data'!$B:$B,0)),0)*$F60</f>
        <v>0</v>
      </c>
      <c r="H60" s="51">
        <f>_xlfn.IFERROR(INDEX('Provider Level Data'!F:F,MATCH($A60,'Provider Level Data'!$B:$B,0)),0)*$F60</f>
        <v>0</v>
      </c>
      <c r="I60" s="51">
        <f>_xlfn.IFERROR(INDEX('Provider Level Data'!G:G,MATCH($A60,'Provider Level Data'!$B:$B,0)),0)*$F60</f>
        <v>777.27</v>
      </c>
      <c r="J60" s="51">
        <f>_xlfn.IFERROR(INDEX('Provider Level Data'!H:H,MATCH($A60,'Provider Level Data'!$B:$B,0)),0)*$F60</f>
        <v>777.27</v>
      </c>
      <c r="K60" s="51">
        <f>_xlfn.IFERROR(INDEX('Provider Level Data'!M:M,MATCH($A60,'Provider Level Data'!$B:$B,0)),0)*$F60</f>
        <v>0</v>
      </c>
      <c r="L60" s="51">
        <f>_xlfn.IFERROR(INDEX('Provider Level Data'!N:N,MATCH($A60,'Provider Level Data'!$B:$B,0)),0)*$F60</f>
        <v>0</v>
      </c>
      <c r="M60" s="51">
        <f>_xlfn.IFERROR(INDEX('Provider Level Data'!O:O,MATCH($A60,'Provider Level Data'!$B:$B,0)),0)*$F60</f>
        <v>3.12</v>
      </c>
      <c r="N60" s="51">
        <f>_xlfn.IFERROR(INDEX('Provider Level Data'!P:P,MATCH($A60,'Provider Level Data'!$B:$B,0)),0)*$F60</f>
        <v>3.12</v>
      </c>
      <c r="P60" t="s">
        <v>413</v>
      </c>
      <c r="Q60" t="s">
        <v>181</v>
      </c>
    </row>
    <row r="61" spans="1:17" ht="12.75">
      <c r="A61" s="35" t="s">
        <v>38</v>
      </c>
      <c r="B61" s="35" t="s">
        <v>345</v>
      </c>
      <c r="C61" s="35" t="s">
        <v>363</v>
      </c>
      <c r="D61" s="35" t="s">
        <v>161</v>
      </c>
      <c r="E61" s="35" t="s">
        <v>587</v>
      </c>
      <c r="F61" s="68">
        <v>0.61</v>
      </c>
      <c r="G61" s="51">
        <f>_xlfn.IFERROR(INDEX('Provider Level Data'!E:E,MATCH($A61,'Provider Level Data'!$B:$B,0)),0)*$F61</f>
        <v>0</v>
      </c>
      <c r="H61" s="51">
        <f>_xlfn.IFERROR(INDEX('Provider Level Data'!F:F,MATCH($A61,'Provider Level Data'!$B:$B,0)),0)*$F61</f>
        <v>0</v>
      </c>
      <c r="I61" s="51">
        <f>_xlfn.IFERROR(INDEX('Provider Level Data'!G:G,MATCH($A61,'Provider Level Data'!$B:$B,0)),0)*$F61</f>
        <v>1215.73</v>
      </c>
      <c r="J61" s="51">
        <f>_xlfn.IFERROR(INDEX('Provider Level Data'!H:H,MATCH($A61,'Provider Level Data'!$B:$B,0)),0)*$F61</f>
        <v>1215.73</v>
      </c>
      <c r="K61" s="51">
        <f>_xlfn.IFERROR(INDEX('Provider Level Data'!M:M,MATCH($A61,'Provider Level Data'!$B:$B,0)),0)*$F61</f>
        <v>0</v>
      </c>
      <c r="L61" s="51">
        <f>_xlfn.IFERROR(INDEX('Provider Level Data'!N:N,MATCH($A61,'Provider Level Data'!$B:$B,0)),0)*$F61</f>
        <v>0</v>
      </c>
      <c r="M61" s="51">
        <f>_xlfn.IFERROR(INDEX('Provider Level Data'!O:O,MATCH($A61,'Provider Level Data'!$B:$B,0)),0)*$F61</f>
        <v>4.88</v>
      </c>
      <c r="N61" s="51">
        <f>_xlfn.IFERROR(INDEX('Provider Level Data'!P:P,MATCH($A61,'Provider Level Data'!$B:$B,0)),0)*$F61</f>
        <v>4.88</v>
      </c>
      <c r="P61" t="s">
        <v>416</v>
      </c>
      <c r="Q61" t="s">
        <v>97</v>
      </c>
    </row>
    <row r="62" spans="1:17" ht="12.75">
      <c r="A62" s="35" t="s">
        <v>182</v>
      </c>
      <c r="B62" s="35" t="s">
        <v>345</v>
      </c>
      <c r="C62" s="35" t="s">
        <v>366</v>
      </c>
      <c r="D62" s="35" t="s">
        <v>182</v>
      </c>
      <c r="E62" s="35" t="s">
        <v>366</v>
      </c>
      <c r="F62" s="68">
        <v>1</v>
      </c>
      <c r="G62" s="51">
        <f>_xlfn.IFERROR(INDEX('Provider Level Data'!E:E,MATCH($A62,'Provider Level Data'!$B:$B,0)),0)*$F62</f>
        <v>9894</v>
      </c>
      <c r="H62" s="51">
        <f>_xlfn.IFERROR(INDEX('Provider Level Data'!F:F,MATCH($A62,'Provider Level Data'!$B:$B,0)),0)*$F62</f>
        <v>0</v>
      </c>
      <c r="I62" s="51">
        <f>_xlfn.IFERROR(INDEX('Provider Level Data'!G:G,MATCH($A62,'Provider Level Data'!$B:$B,0)),0)*$F62</f>
        <v>4372</v>
      </c>
      <c r="J62" s="51">
        <f>_xlfn.IFERROR(INDEX('Provider Level Data'!H:H,MATCH($A62,'Provider Level Data'!$B:$B,0)),0)*$F62</f>
        <v>14266</v>
      </c>
      <c r="K62" s="51">
        <f>_xlfn.IFERROR(INDEX('Provider Level Data'!M:M,MATCH($A62,'Provider Level Data'!$B:$B,0)),0)*$F62</f>
        <v>2706</v>
      </c>
      <c r="L62" s="51">
        <f>_xlfn.IFERROR(INDEX('Provider Level Data'!N:N,MATCH($A62,'Provider Level Data'!$B:$B,0)),0)*$F62</f>
        <v>0</v>
      </c>
      <c r="M62" s="51">
        <f>_xlfn.IFERROR(INDEX('Provider Level Data'!O:O,MATCH($A62,'Provider Level Data'!$B:$B,0)),0)*$F62</f>
        <v>4</v>
      </c>
      <c r="N62" s="51">
        <f>_xlfn.IFERROR(INDEX('Provider Level Data'!P:P,MATCH($A62,'Provider Level Data'!$B:$B,0)),0)*$F62</f>
        <v>2710</v>
      </c>
      <c r="P62" t="s">
        <v>417</v>
      </c>
      <c r="Q62" t="s">
        <v>184</v>
      </c>
    </row>
    <row r="63" spans="1:14" ht="12.75">
      <c r="A63" s="35" t="s">
        <v>296</v>
      </c>
      <c r="B63" s="35" t="s">
        <v>345</v>
      </c>
      <c r="C63" s="35" t="s">
        <v>368</v>
      </c>
      <c r="D63" s="35" t="s">
        <v>154</v>
      </c>
      <c r="E63" s="35" t="s">
        <v>404</v>
      </c>
      <c r="F63" s="68">
        <v>1</v>
      </c>
      <c r="G63" s="51">
        <f>_xlfn.IFERROR(INDEX('Provider Level Data'!E:E,MATCH($A63,'Provider Level Data'!$B:$B,0)),0)*$F63</f>
        <v>0</v>
      </c>
      <c r="H63" s="51">
        <f>_xlfn.IFERROR(INDEX('Provider Level Data'!F:F,MATCH($A63,'Provider Level Data'!$B:$B,0)),0)*$F63</f>
        <v>0</v>
      </c>
      <c r="I63" s="51">
        <f>_xlfn.IFERROR(INDEX('Provider Level Data'!G:G,MATCH($A63,'Provider Level Data'!$B:$B,0)),0)*$F63</f>
        <v>2638</v>
      </c>
      <c r="J63" s="51">
        <f>_xlfn.IFERROR(INDEX('Provider Level Data'!H:H,MATCH($A63,'Provider Level Data'!$B:$B,0)),0)*$F63</f>
        <v>2638</v>
      </c>
      <c r="K63" s="51">
        <f>_xlfn.IFERROR(INDEX('Provider Level Data'!M:M,MATCH($A63,'Provider Level Data'!$B:$B,0)),0)*$F63</f>
        <v>0</v>
      </c>
      <c r="L63" s="51">
        <f>_xlfn.IFERROR(INDEX('Provider Level Data'!N:N,MATCH($A63,'Provider Level Data'!$B:$B,0)),0)*$F63</f>
        <v>0</v>
      </c>
      <c r="M63" s="51">
        <f>_xlfn.IFERROR(INDEX('Provider Level Data'!O:O,MATCH($A63,'Provider Level Data'!$B:$B,0)),0)*$F63</f>
        <v>0</v>
      </c>
      <c r="N63" s="51">
        <f>_xlfn.IFERROR(INDEX('Provider Level Data'!P:P,MATCH($A63,'Provider Level Data'!$B:$B,0)),0)*$F63</f>
        <v>0</v>
      </c>
    </row>
    <row r="64" spans="1:14" ht="12.75">
      <c r="A64" s="35" t="s">
        <v>241</v>
      </c>
      <c r="B64" s="35" t="s">
        <v>345</v>
      </c>
      <c r="C64" s="35" t="s">
        <v>369</v>
      </c>
      <c r="D64" s="35" t="s">
        <v>81</v>
      </c>
      <c r="E64" s="35" t="s">
        <v>353</v>
      </c>
      <c r="F64" s="68">
        <v>1</v>
      </c>
      <c r="G64" s="51">
        <f>_xlfn.IFERROR(INDEX('Provider Level Data'!E:E,MATCH($A64,'Provider Level Data'!$B:$B,0)),0)*$F64</f>
        <v>0</v>
      </c>
      <c r="H64" s="51">
        <f>_xlfn.IFERROR(INDEX('Provider Level Data'!F:F,MATCH($A64,'Provider Level Data'!$B:$B,0)),0)*$F64</f>
        <v>0</v>
      </c>
      <c r="I64" s="51">
        <f>_xlfn.IFERROR(INDEX('Provider Level Data'!G:G,MATCH($A64,'Provider Level Data'!$B:$B,0)),0)*$F64</f>
        <v>568</v>
      </c>
      <c r="J64" s="51">
        <f>_xlfn.IFERROR(INDEX('Provider Level Data'!H:H,MATCH($A64,'Provider Level Data'!$B:$B,0)),0)*$F64</f>
        <v>568</v>
      </c>
      <c r="K64" s="51">
        <f>_xlfn.IFERROR(INDEX('Provider Level Data'!M:M,MATCH($A64,'Provider Level Data'!$B:$B,0)),0)*$F64</f>
        <v>0</v>
      </c>
      <c r="L64" s="51">
        <f>_xlfn.IFERROR(INDEX('Provider Level Data'!N:N,MATCH($A64,'Provider Level Data'!$B:$B,0)),0)*$F64</f>
        <v>0</v>
      </c>
      <c r="M64" s="51">
        <f>_xlfn.IFERROR(INDEX('Provider Level Data'!O:O,MATCH($A64,'Provider Level Data'!$B:$B,0)),0)*$F64</f>
        <v>3</v>
      </c>
      <c r="N64" s="51">
        <f>_xlfn.IFERROR(INDEX('Provider Level Data'!P:P,MATCH($A64,'Provider Level Data'!$B:$B,0)),0)*$F64</f>
        <v>3</v>
      </c>
    </row>
    <row r="65" spans="1:17" ht="12.75">
      <c r="A65" s="35" t="s">
        <v>123</v>
      </c>
      <c r="B65" s="35" t="s">
        <v>345</v>
      </c>
      <c r="C65" s="35" t="s">
        <v>367</v>
      </c>
      <c r="D65" s="35" t="s">
        <v>123</v>
      </c>
      <c r="E65" s="35" t="s">
        <v>367</v>
      </c>
      <c r="F65" s="68">
        <v>1</v>
      </c>
      <c r="G65" s="51">
        <f>_xlfn.IFERROR(INDEX('Provider Level Data'!E:E,MATCH($A65,'Provider Level Data'!$B:$B,0)),0)*$F65</f>
        <v>7690</v>
      </c>
      <c r="H65" s="51">
        <f>_xlfn.IFERROR(INDEX('Provider Level Data'!F:F,MATCH($A65,'Provider Level Data'!$B:$B,0)),0)*$F65</f>
        <v>0</v>
      </c>
      <c r="I65" s="51">
        <f>_xlfn.IFERROR(INDEX('Provider Level Data'!G:G,MATCH($A65,'Provider Level Data'!$B:$B,0)),0)*$F65</f>
        <v>0</v>
      </c>
      <c r="J65" s="51">
        <f>_xlfn.IFERROR(INDEX('Provider Level Data'!H:H,MATCH($A65,'Provider Level Data'!$B:$B,0)),0)*$F65</f>
        <v>7690</v>
      </c>
      <c r="K65" s="51">
        <f>_xlfn.IFERROR(INDEX('Provider Level Data'!M:M,MATCH($A65,'Provider Level Data'!$B:$B,0)),0)*$F65</f>
        <v>1219</v>
      </c>
      <c r="L65" s="51">
        <f>_xlfn.IFERROR(INDEX('Provider Level Data'!N:N,MATCH($A65,'Provider Level Data'!$B:$B,0)),0)*$F65</f>
        <v>0</v>
      </c>
      <c r="M65" s="51">
        <f>_xlfn.IFERROR(INDEX('Provider Level Data'!O:O,MATCH($A65,'Provider Level Data'!$B:$B,0)),0)*$F65</f>
        <v>0</v>
      </c>
      <c r="N65" s="51">
        <f>_xlfn.IFERROR(INDEX('Provider Level Data'!P:P,MATCH($A65,'Provider Level Data'!$B:$B,0)),0)*$F65</f>
        <v>1219</v>
      </c>
      <c r="P65" t="s">
        <v>419</v>
      </c>
      <c r="Q65" t="s">
        <v>122</v>
      </c>
    </row>
    <row r="66" spans="1:17" ht="12.75">
      <c r="A66" s="35" t="s">
        <v>595</v>
      </c>
      <c r="B66" s="35" t="s">
        <v>345</v>
      </c>
      <c r="C66" s="35" t="s">
        <v>596</v>
      </c>
      <c r="D66" s="35" t="s">
        <v>182</v>
      </c>
      <c r="E66" s="35" t="s">
        <v>581</v>
      </c>
      <c r="F66" s="68">
        <v>1</v>
      </c>
      <c r="G66" s="51">
        <f>_xlfn.IFERROR(INDEX('Provider Level Data'!E:E,MATCH($A66,'Provider Level Data'!$B:$B,0)),0)*$F66</f>
        <v>0</v>
      </c>
      <c r="H66" s="51">
        <f>_xlfn.IFERROR(INDEX('Provider Level Data'!F:F,MATCH($A66,'Provider Level Data'!$B:$B,0)),0)*$F66</f>
        <v>0</v>
      </c>
      <c r="I66" s="51">
        <f>_xlfn.IFERROR(INDEX('Provider Level Data'!G:G,MATCH($A66,'Provider Level Data'!$B:$B,0)),0)*$F66</f>
        <v>1869</v>
      </c>
      <c r="J66" s="51">
        <f>_xlfn.IFERROR(INDEX('Provider Level Data'!H:H,MATCH($A66,'Provider Level Data'!$B:$B,0)),0)*$F66</f>
        <v>1869</v>
      </c>
      <c r="K66" s="51">
        <f>_xlfn.IFERROR(INDEX('Provider Level Data'!M:M,MATCH($A66,'Provider Level Data'!$B:$B,0)),0)*$F66</f>
        <v>0</v>
      </c>
      <c r="L66" s="51">
        <f>_xlfn.IFERROR(INDEX('Provider Level Data'!N:N,MATCH($A66,'Provider Level Data'!$B:$B,0)),0)*$F66</f>
        <v>0</v>
      </c>
      <c r="M66" s="51">
        <f>_xlfn.IFERROR(INDEX('Provider Level Data'!O:O,MATCH($A66,'Provider Level Data'!$B:$B,0)),0)*$F66</f>
        <v>0</v>
      </c>
      <c r="N66" s="51">
        <f>_xlfn.IFERROR(INDEX('Provider Level Data'!P:P,MATCH($A66,'Provider Level Data'!$B:$B,0)),0)*$F66</f>
        <v>0</v>
      </c>
      <c r="P66" t="s">
        <v>420</v>
      </c>
      <c r="Q66" t="s">
        <v>87</v>
      </c>
    </row>
    <row r="67" spans="1:17" ht="12.75">
      <c r="A67" s="35" t="s">
        <v>202</v>
      </c>
      <c r="B67" s="35" t="s">
        <v>345</v>
      </c>
      <c r="C67" s="35" t="s">
        <v>372</v>
      </c>
      <c r="D67" s="35" t="s">
        <v>148</v>
      </c>
      <c r="E67" s="35" t="s">
        <v>373</v>
      </c>
      <c r="F67" s="68">
        <v>1</v>
      </c>
      <c r="G67" s="51">
        <f>_xlfn.IFERROR(INDEX('Provider Level Data'!E:E,MATCH($A67,'Provider Level Data'!$B:$B,0)),0)*$F67</f>
        <v>0</v>
      </c>
      <c r="H67" s="51">
        <f>_xlfn.IFERROR(INDEX('Provider Level Data'!F:F,MATCH($A67,'Provider Level Data'!$B:$B,0)),0)*$F67</f>
        <v>0</v>
      </c>
      <c r="I67" s="51">
        <f>_xlfn.IFERROR(INDEX('Provider Level Data'!G:G,MATCH($A67,'Provider Level Data'!$B:$B,0)),0)*$F67</f>
        <v>1042</v>
      </c>
      <c r="J67" s="51">
        <f>_xlfn.IFERROR(INDEX('Provider Level Data'!H:H,MATCH($A67,'Provider Level Data'!$B:$B,0)),0)*$F67</f>
        <v>1042</v>
      </c>
      <c r="K67" s="51">
        <f>_xlfn.IFERROR(INDEX('Provider Level Data'!M:M,MATCH($A67,'Provider Level Data'!$B:$B,0)),0)*$F67</f>
        <v>0</v>
      </c>
      <c r="L67" s="51">
        <f>_xlfn.IFERROR(INDEX('Provider Level Data'!N:N,MATCH($A67,'Provider Level Data'!$B:$B,0)),0)*$F67</f>
        <v>0</v>
      </c>
      <c r="M67" s="51">
        <f>_xlfn.IFERROR(INDEX('Provider Level Data'!O:O,MATCH($A67,'Provider Level Data'!$B:$B,0)),0)*$F67</f>
        <v>7</v>
      </c>
      <c r="N67" s="51">
        <f>_xlfn.IFERROR(INDEX('Provider Level Data'!P:P,MATCH($A67,'Provider Level Data'!$B:$B,0)),0)*$F67</f>
        <v>7</v>
      </c>
      <c r="P67" t="s">
        <v>423</v>
      </c>
      <c r="Q67" t="s">
        <v>74</v>
      </c>
    </row>
    <row r="68" spans="1:17" ht="12.75">
      <c r="A68" s="35" t="s">
        <v>95</v>
      </c>
      <c r="B68" s="35" t="s">
        <v>345</v>
      </c>
      <c r="C68" s="35" t="s">
        <v>371</v>
      </c>
      <c r="D68" s="35" t="s">
        <v>95</v>
      </c>
      <c r="E68" s="35" t="s">
        <v>371</v>
      </c>
      <c r="F68" s="68">
        <v>1</v>
      </c>
      <c r="G68" s="51">
        <f>_xlfn.IFERROR(INDEX('Provider Level Data'!E:E,MATCH($A68,'Provider Level Data'!$B:$B,0)),0)*$F68</f>
        <v>6482</v>
      </c>
      <c r="H68" s="51">
        <f>_xlfn.IFERROR(INDEX('Provider Level Data'!F:F,MATCH($A68,'Provider Level Data'!$B:$B,0)),0)*$F68</f>
        <v>0</v>
      </c>
      <c r="I68" s="51">
        <f>_xlfn.IFERROR(INDEX('Provider Level Data'!G:G,MATCH($A68,'Provider Level Data'!$B:$B,0)),0)*$F68</f>
        <v>496</v>
      </c>
      <c r="J68" s="51">
        <f>_xlfn.IFERROR(INDEX('Provider Level Data'!H:H,MATCH($A68,'Provider Level Data'!$B:$B,0)),0)*$F68</f>
        <v>6978</v>
      </c>
      <c r="K68" s="51">
        <f>_xlfn.IFERROR(INDEX('Provider Level Data'!M:M,MATCH($A68,'Provider Level Data'!$B:$B,0)),0)*$F68</f>
        <v>1123</v>
      </c>
      <c r="L68" s="51">
        <f>_xlfn.IFERROR(INDEX('Provider Level Data'!N:N,MATCH($A68,'Provider Level Data'!$B:$B,0)),0)*$F68</f>
        <v>0</v>
      </c>
      <c r="M68" s="51">
        <f>_xlfn.IFERROR(INDEX('Provider Level Data'!O:O,MATCH($A68,'Provider Level Data'!$B:$B,0)),0)*$F68</f>
        <v>17</v>
      </c>
      <c r="N68" s="51">
        <f>_xlfn.IFERROR(INDEX('Provider Level Data'!P:P,MATCH($A68,'Provider Level Data'!$B:$B,0)),0)*$F68</f>
        <v>1140</v>
      </c>
      <c r="P68" t="s">
        <v>426</v>
      </c>
      <c r="Q68" t="s">
        <v>66</v>
      </c>
    </row>
    <row r="69" spans="1:17" ht="12.75">
      <c r="A69" s="35" t="s">
        <v>135</v>
      </c>
      <c r="B69" s="35" t="s">
        <v>345</v>
      </c>
      <c r="C69" s="35" t="s">
        <v>356</v>
      </c>
      <c r="D69" s="35" t="s">
        <v>135</v>
      </c>
      <c r="E69" s="35" t="s">
        <v>356</v>
      </c>
      <c r="F69" s="68">
        <v>1</v>
      </c>
      <c r="G69" s="51">
        <f>_xlfn.IFERROR(INDEX('Provider Level Data'!E:E,MATCH($A69,'Provider Level Data'!$B:$B,0)),0)*$F69</f>
        <v>8077</v>
      </c>
      <c r="H69" s="51">
        <f>_xlfn.IFERROR(INDEX('Provider Level Data'!F:F,MATCH($A69,'Provider Level Data'!$B:$B,0)),0)*$F69</f>
        <v>0</v>
      </c>
      <c r="I69" s="51">
        <f>_xlfn.IFERROR(INDEX('Provider Level Data'!G:G,MATCH($A69,'Provider Level Data'!$B:$B,0)),0)*$F69</f>
        <v>0</v>
      </c>
      <c r="J69" s="51">
        <f>_xlfn.IFERROR(INDEX('Provider Level Data'!H:H,MATCH($A69,'Provider Level Data'!$B:$B,0)),0)*$F69</f>
        <v>8077</v>
      </c>
      <c r="K69" s="51">
        <f>_xlfn.IFERROR(INDEX('Provider Level Data'!M:M,MATCH($A69,'Provider Level Data'!$B:$B,0)),0)*$F69</f>
        <v>1464</v>
      </c>
      <c r="L69" s="51">
        <f>_xlfn.IFERROR(INDEX('Provider Level Data'!N:N,MATCH($A69,'Provider Level Data'!$B:$B,0)),0)*$F69</f>
        <v>0</v>
      </c>
      <c r="M69" s="51">
        <f>_xlfn.IFERROR(INDEX('Provider Level Data'!O:O,MATCH($A69,'Provider Level Data'!$B:$B,0)),0)*$F69</f>
        <v>0</v>
      </c>
      <c r="N69" s="51">
        <f>_xlfn.IFERROR(INDEX('Provider Level Data'!P:P,MATCH($A69,'Provider Level Data'!$B:$B,0)),0)*$F69</f>
        <v>1464</v>
      </c>
      <c r="P69" t="s">
        <v>429</v>
      </c>
      <c r="Q69" t="s">
        <v>91</v>
      </c>
    </row>
    <row r="70" spans="1:17" ht="12.75">
      <c r="A70" s="35" t="s">
        <v>30</v>
      </c>
      <c r="B70" s="35" t="s">
        <v>345</v>
      </c>
      <c r="C70" s="35" t="s">
        <v>374</v>
      </c>
      <c r="D70" s="35" t="s">
        <v>179</v>
      </c>
      <c r="E70" s="35" t="s">
        <v>375</v>
      </c>
      <c r="F70" s="68">
        <v>1</v>
      </c>
      <c r="G70" s="51">
        <f>_xlfn.IFERROR(INDEX('Provider Level Data'!E:E,MATCH($A70,'Provider Level Data'!$B:$B,0)),0)*$F70</f>
        <v>0</v>
      </c>
      <c r="H70" s="51">
        <f>_xlfn.IFERROR(INDEX('Provider Level Data'!F:F,MATCH($A70,'Provider Level Data'!$B:$B,0)),0)*$F70</f>
        <v>0</v>
      </c>
      <c r="I70" s="51">
        <f>_xlfn.IFERROR(INDEX('Provider Level Data'!G:G,MATCH($A70,'Provider Level Data'!$B:$B,0)),0)*$F70</f>
        <v>210</v>
      </c>
      <c r="J70" s="51">
        <f>_xlfn.IFERROR(INDEX('Provider Level Data'!H:H,MATCH($A70,'Provider Level Data'!$B:$B,0)),0)*$F70</f>
        <v>210</v>
      </c>
      <c r="K70" s="51">
        <f>_xlfn.IFERROR(INDEX('Provider Level Data'!M:M,MATCH($A70,'Provider Level Data'!$B:$B,0)),0)*$F70</f>
        <v>0</v>
      </c>
      <c r="L70" s="51">
        <f>_xlfn.IFERROR(INDEX('Provider Level Data'!N:N,MATCH($A70,'Provider Level Data'!$B:$B,0)),0)*$F70</f>
        <v>0</v>
      </c>
      <c r="M70" s="51">
        <f>_xlfn.IFERROR(INDEX('Provider Level Data'!O:O,MATCH($A70,'Provider Level Data'!$B:$B,0)),0)*$F70</f>
        <v>0</v>
      </c>
      <c r="N70" s="51">
        <f>_xlfn.IFERROR(INDEX('Provider Level Data'!P:P,MATCH($A70,'Provider Level Data'!$B:$B,0)),0)*$F70</f>
        <v>0</v>
      </c>
      <c r="P70" t="s">
        <v>432</v>
      </c>
      <c r="Q70" t="s">
        <v>194</v>
      </c>
    </row>
    <row r="71" spans="1:17" ht="12.75">
      <c r="A71" s="35" t="s">
        <v>203</v>
      </c>
      <c r="B71" s="35" t="s">
        <v>345</v>
      </c>
      <c r="C71" s="35" t="s">
        <v>377</v>
      </c>
      <c r="D71" s="35" t="s">
        <v>178</v>
      </c>
      <c r="E71" s="35" t="s">
        <v>378</v>
      </c>
      <c r="F71" s="68">
        <v>0.64</v>
      </c>
      <c r="G71" s="51">
        <f>_xlfn.IFERROR(INDEX('Provider Level Data'!E:E,MATCH($A71,'Provider Level Data'!$B:$B,0)),0)*$F71</f>
        <v>0</v>
      </c>
      <c r="H71" s="51">
        <f>_xlfn.IFERROR(INDEX('Provider Level Data'!F:F,MATCH($A71,'Provider Level Data'!$B:$B,0)),0)*$F71</f>
        <v>0</v>
      </c>
      <c r="I71" s="51">
        <f>_xlfn.IFERROR(INDEX('Provider Level Data'!G:G,MATCH($A71,'Provider Level Data'!$B:$B,0)),0)*$F71</f>
        <v>6903.68</v>
      </c>
      <c r="J71" s="51">
        <f>_xlfn.IFERROR(INDEX('Provider Level Data'!H:H,MATCH($A71,'Provider Level Data'!$B:$B,0)),0)*$F71</f>
        <v>6903.68</v>
      </c>
      <c r="K71" s="51">
        <f>_xlfn.IFERROR(INDEX('Provider Level Data'!M:M,MATCH($A71,'Provider Level Data'!$B:$B,0)),0)*$F71</f>
        <v>0</v>
      </c>
      <c r="L71" s="51">
        <f>_xlfn.IFERROR(INDEX('Provider Level Data'!N:N,MATCH($A71,'Provider Level Data'!$B:$B,0)),0)*$F71</f>
        <v>0</v>
      </c>
      <c r="M71" s="51">
        <f>_xlfn.IFERROR(INDEX('Provider Level Data'!O:O,MATCH($A71,'Provider Level Data'!$B:$B,0)),0)*$F71</f>
        <v>136.96</v>
      </c>
      <c r="N71" s="51">
        <f>_xlfn.IFERROR(INDEX('Provider Level Data'!P:P,MATCH($A71,'Provider Level Data'!$B:$B,0)),0)*$F71</f>
        <v>136.96</v>
      </c>
      <c r="P71" t="s">
        <v>415</v>
      </c>
      <c r="Q71" t="s">
        <v>127</v>
      </c>
    </row>
    <row r="72" spans="1:17" ht="12.75">
      <c r="A72" s="35" t="s">
        <v>203</v>
      </c>
      <c r="B72" s="35" t="s">
        <v>345</v>
      </c>
      <c r="C72" s="35" t="s">
        <v>377</v>
      </c>
      <c r="D72" s="35" t="s">
        <v>94</v>
      </c>
      <c r="E72" s="35" t="s">
        <v>380</v>
      </c>
      <c r="F72" s="68">
        <v>0.36</v>
      </c>
      <c r="G72" s="51">
        <f>_xlfn.IFERROR(INDEX('Provider Level Data'!E:E,MATCH($A72,'Provider Level Data'!$B:$B,0)),0)*$F72</f>
        <v>0</v>
      </c>
      <c r="H72" s="51">
        <f>_xlfn.IFERROR(INDEX('Provider Level Data'!F:F,MATCH($A72,'Provider Level Data'!$B:$B,0)),0)*$F72</f>
        <v>0</v>
      </c>
      <c r="I72" s="51">
        <f>_xlfn.IFERROR(INDEX('Provider Level Data'!G:G,MATCH($A72,'Provider Level Data'!$B:$B,0)),0)*$F72</f>
        <v>3883.3199999999997</v>
      </c>
      <c r="J72" s="51">
        <f>_xlfn.IFERROR(INDEX('Provider Level Data'!H:H,MATCH($A72,'Provider Level Data'!$B:$B,0)),0)*$F72</f>
        <v>3883.3199999999997</v>
      </c>
      <c r="K72" s="51">
        <f>_xlfn.IFERROR(INDEX('Provider Level Data'!M:M,MATCH($A72,'Provider Level Data'!$B:$B,0)),0)*$F72</f>
        <v>0</v>
      </c>
      <c r="L72" s="51">
        <f>_xlfn.IFERROR(INDEX('Provider Level Data'!N:N,MATCH($A72,'Provider Level Data'!$B:$B,0)),0)*$F72</f>
        <v>0</v>
      </c>
      <c r="M72" s="51">
        <f>_xlfn.IFERROR(INDEX('Provider Level Data'!O:O,MATCH($A72,'Provider Level Data'!$B:$B,0)),0)*$F72</f>
        <v>77.03999999999999</v>
      </c>
      <c r="N72" s="51">
        <f>_xlfn.IFERROR(INDEX('Provider Level Data'!P:P,MATCH($A72,'Provider Level Data'!$B:$B,0)),0)*$F72</f>
        <v>77.03999999999999</v>
      </c>
      <c r="P72" t="s">
        <v>437</v>
      </c>
      <c r="Q72" t="s">
        <v>52</v>
      </c>
    </row>
    <row r="73" spans="1:17" ht="12.75">
      <c r="A73" s="35" t="s">
        <v>235</v>
      </c>
      <c r="B73" s="35" t="s">
        <v>345</v>
      </c>
      <c r="C73" s="35" t="s">
        <v>561</v>
      </c>
      <c r="D73" s="35" t="s">
        <v>179</v>
      </c>
      <c r="E73" s="35" t="s">
        <v>375</v>
      </c>
      <c r="F73" s="68">
        <v>1</v>
      </c>
      <c r="G73" s="51">
        <f>_xlfn.IFERROR(INDEX('Provider Level Data'!E:E,MATCH($A73,'Provider Level Data'!$B:$B,0)),0)*$F73</f>
        <v>0</v>
      </c>
      <c r="H73" s="51">
        <f>_xlfn.IFERROR(INDEX('Provider Level Data'!F:F,MATCH($A73,'Provider Level Data'!$B:$B,0)),0)*$F73</f>
        <v>0</v>
      </c>
      <c r="I73" s="51">
        <f>_xlfn.IFERROR(INDEX('Provider Level Data'!G:G,MATCH($A73,'Provider Level Data'!$B:$B,0)),0)*$F73</f>
        <v>4620</v>
      </c>
      <c r="J73" s="51">
        <f>_xlfn.IFERROR(INDEX('Provider Level Data'!H:H,MATCH($A73,'Provider Level Data'!$B:$B,0)),0)*$F73</f>
        <v>4620</v>
      </c>
      <c r="K73" s="51">
        <f>_xlfn.IFERROR(INDEX('Provider Level Data'!M:M,MATCH($A73,'Provider Level Data'!$B:$B,0)),0)*$F73</f>
        <v>0</v>
      </c>
      <c r="L73" s="51">
        <f>_xlfn.IFERROR(INDEX('Provider Level Data'!N:N,MATCH($A73,'Provider Level Data'!$B:$B,0)),0)*$F73</f>
        <v>0</v>
      </c>
      <c r="M73" s="51">
        <f>_xlfn.IFERROR(INDEX('Provider Level Data'!O:O,MATCH($A73,'Provider Level Data'!$B:$B,0)),0)*$F73</f>
        <v>32</v>
      </c>
      <c r="N73" s="51">
        <f>_xlfn.IFERROR(INDEX('Provider Level Data'!P:P,MATCH($A73,'Provider Level Data'!$B:$B,0)),0)*$F73</f>
        <v>32</v>
      </c>
      <c r="P73" t="s">
        <v>431</v>
      </c>
      <c r="Q73" t="s">
        <v>187</v>
      </c>
    </row>
    <row r="74" spans="1:17" ht="12.75">
      <c r="A74" s="35" t="s">
        <v>71</v>
      </c>
      <c r="B74" s="35" t="s">
        <v>345</v>
      </c>
      <c r="C74" s="35" t="s">
        <v>376</v>
      </c>
      <c r="D74" s="35" t="s">
        <v>71</v>
      </c>
      <c r="E74" s="35" t="s">
        <v>376</v>
      </c>
      <c r="F74" s="68">
        <v>1</v>
      </c>
      <c r="G74" s="51">
        <f>_xlfn.IFERROR(INDEX('Provider Level Data'!E:E,MATCH($A74,'Provider Level Data'!$B:$B,0)),0)*$F74</f>
        <v>9395</v>
      </c>
      <c r="H74" s="51">
        <f>_xlfn.IFERROR(INDEX('Provider Level Data'!F:F,MATCH($A74,'Provider Level Data'!$B:$B,0)),0)*$F74</f>
        <v>0</v>
      </c>
      <c r="I74" s="51">
        <f>_xlfn.IFERROR(INDEX('Provider Level Data'!G:G,MATCH($A74,'Provider Level Data'!$B:$B,0)),0)*$F74</f>
        <v>4169</v>
      </c>
      <c r="J74" s="51">
        <f>_xlfn.IFERROR(INDEX('Provider Level Data'!H:H,MATCH($A74,'Provider Level Data'!$B:$B,0)),0)*$F74</f>
        <v>13564</v>
      </c>
      <c r="K74" s="51">
        <f>_xlfn.IFERROR(INDEX('Provider Level Data'!M:M,MATCH($A74,'Provider Level Data'!$B:$B,0)),0)*$F74</f>
        <v>326</v>
      </c>
      <c r="L74" s="51">
        <f>_xlfn.IFERROR(INDEX('Provider Level Data'!N:N,MATCH($A74,'Provider Level Data'!$B:$B,0)),0)*$F74</f>
        <v>0</v>
      </c>
      <c r="M74" s="51">
        <f>_xlfn.IFERROR(INDEX('Provider Level Data'!O:O,MATCH($A74,'Provider Level Data'!$B:$B,0)),0)*$F74</f>
        <v>0</v>
      </c>
      <c r="N74" s="51">
        <f>_xlfn.IFERROR(INDEX('Provider Level Data'!P:P,MATCH($A74,'Provider Level Data'!$B:$B,0)),0)*$F74</f>
        <v>326</v>
      </c>
      <c r="P74" t="s">
        <v>440</v>
      </c>
      <c r="Q74" t="s">
        <v>121</v>
      </c>
    </row>
    <row r="75" spans="1:17" ht="12.75">
      <c r="A75" s="35" t="s">
        <v>28</v>
      </c>
      <c r="B75" s="35" t="s">
        <v>345</v>
      </c>
      <c r="C75" s="35" t="s">
        <v>382</v>
      </c>
      <c r="D75" s="35" t="s">
        <v>179</v>
      </c>
      <c r="E75" s="35" t="s">
        <v>375</v>
      </c>
      <c r="F75" s="68">
        <v>1</v>
      </c>
      <c r="G75" s="51">
        <f>_xlfn.IFERROR(INDEX('Provider Level Data'!E:E,MATCH($A75,'Provider Level Data'!$B:$B,0)),0)*$F75</f>
        <v>0</v>
      </c>
      <c r="H75" s="51">
        <f>_xlfn.IFERROR(INDEX('Provider Level Data'!F:F,MATCH($A75,'Provider Level Data'!$B:$B,0)),0)*$F75</f>
        <v>0</v>
      </c>
      <c r="I75" s="51">
        <f>_xlfn.IFERROR(INDEX('Provider Level Data'!G:G,MATCH($A75,'Provider Level Data'!$B:$B,0)),0)*$F75</f>
        <v>306</v>
      </c>
      <c r="J75" s="51">
        <f>_xlfn.IFERROR(INDEX('Provider Level Data'!H:H,MATCH($A75,'Provider Level Data'!$B:$B,0)),0)*$F75</f>
        <v>306</v>
      </c>
      <c r="K75" s="51">
        <f>_xlfn.IFERROR(INDEX('Provider Level Data'!M:M,MATCH($A75,'Provider Level Data'!$B:$B,0)),0)*$F75</f>
        <v>0</v>
      </c>
      <c r="L75" s="51">
        <f>_xlfn.IFERROR(INDEX('Provider Level Data'!N:N,MATCH($A75,'Provider Level Data'!$B:$B,0)),0)*$F75</f>
        <v>0</v>
      </c>
      <c r="M75" s="51">
        <f>_xlfn.IFERROR(INDEX('Provider Level Data'!O:O,MATCH($A75,'Provider Level Data'!$B:$B,0)),0)*$F75</f>
        <v>0</v>
      </c>
      <c r="N75" s="51">
        <f>_xlfn.IFERROR(INDEX('Provider Level Data'!P:P,MATCH($A75,'Provider Level Data'!$B:$B,0)),0)*$F75</f>
        <v>0</v>
      </c>
      <c r="P75" t="s">
        <v>441</v>
      </c>
      <c r="Q75" t="s">
        <v>113</v>
      </c>
    </row>
    <row r="76" spans="1:17" ht="12.75">
      <c r="A76" s="35" t="s">
        <v>597</v>
      </c>
      <c r="B76" s="35" t="s">
        <v>345</v>
      </c>
      <c r="C76" s="35" t="s">
        <v>384</v>
      </c>
      <c r="D76" s="35" t="s">
        <v>179</v>
      </c>
      <c r="E76" s="35" t="s">
        <v>375</v>
      </c>
      <c r="F76" s="68">
        <v>1</v>
      </c>
      <c r="G76" s="51">
        <f>_xlfn.IFERROR(INDEX('Provider Level Data'!E:E,MATCH($A76,'Provider Level Data'!$B:$B,0)),0)*$F76</f>
        <v>0</v>
      </c>
      <c r="H76" s="51">
        <f>_xlfn.IFERROR(INDEX('Provider Level Data'!F:F,MATCH($A76,'Provider Level Data'!$B:$B,0)),0)*$F76</f>
        <v>0</v>
      </c>
      <c r="I76" s="51">
        <f>_xlfn.IFERROR(INDEX('Provider Level Data'!G:G,MATCH($A76,'Provider Level Data'!$B:$B,0)),0)*$F76</f>
        <v>589</v>
      </c>
      <c r="J76" s="51">
        <f>_xlfn.IFERROR(INDEX('Provider Level Data'!H:H,MATCH($A76,'Provider Level Data'!$B:$B,0)),0)*$F76</f>
        <v>589</v>
      </c>
      <c r="K76" s="51">
        <f>_xlfn.IFERROR(INDEX('Provider Level Data'!M:M,MATCH($A76,'Provider Level Data'!$B:$B,0)),0)*$F76</f>
        <v>0</v>
      </c>
      <c r="L76" s="51">
        <f>_xlfn.IFERROR(INDEX('Provider Level Data'!N:N,MATCH($A76,'Provider Level Data'!$B:$B,0)),0)*$F76</f>
        <v>0</v>
      </c>
      <c r="M76" s="51">
        <f>_xlfn.IFERROR(INDEX('Provider Level Data'!O:O,MATCH($A76,'Provider Level Data'!$B:$B,0)),0)*$F76</f>
        <v>0</v>
      </c>
      <c r="N76" s="51">
        <f>_xlfn.IFERROR(INDEX('Provider Level Data'!P:P,MATCH($A76,'Provider Level Data'!$B:$B,0)),0)*$F76</f>
        <v>0</v>
      </c>
      <c r="P76" t="s">
        <v>443</v>
      </c>
      <c r="Q76" t="s">
        <v>196</v>
      </c>
    </row>
    <row r="77" spans="1:17" ht="12.75">
      <c r="A77" s="35" t="s">
        <v>598</v>
      </c>
      <c r="B77" s="35" t="s">
        <v>345</v>
      </c>
      <c r="C77" s="35" t="s">
        <v>385</v>
      </c>
      <c r="D77" s="35" t="s">
        <v>179</v>
      </c>
      <c r="E77" s="35" t="s">
        <v>375</v>
      </c>
      <c r="F77" s="68">
        <v>1</v>
      </c>
      <c r="G77" s="51">
        <f>_xlfn.IFERROR(INDEX('Provider Level Data'!E:E,MATCH($A77,'Provider Level Data'!$B:$B,0)),0)*$F77</f>
        <v>0</v>
      </c>
      <c r="H77" s="51">
        <f>_xlfn.IFERROR(INDEX('Provider Level Data'!F:F,MATCH($A77,'Provider Level Data'!$B:$B,0)),0)*$F77</f>
        <v>0</v>
      </c>
      <c r="I77" s="51">
        <f>_xlfn.IFERROR(INDEX('Provider Level Data'!G:G,MATCH($A77,'Provider Level Data'!$B:$B,0)),0)*$F77</f>
        <v>506</v>
      </c>
      <c r="J77" s="51">
        <f>_xlfn.IFERROR(INDEX('Provider Level Data'!H:H,MATCH($A77,'Provider Level Data'!$B:$B,0)),0)*$F77</f>
        <v>506</v>
      </c>
      <c r="K77" s="51">
        <f>_xlfn.IFERROR(INDEX('Provider Level Data'!M:M,MATCH($A77,'Provider Level Data'!$B:$B,0)),0)*$F77</f>
        <v>0</v>
      </c>
      <c r="L77" s="51">
        <f>_xlfn.IFERROR(INDEX('Provider Level Data'!N:N,MATCH($A77,'Provider Level Data'!$B:$B,0)),0)*$F77</f>
        <v>0</v>
      </c>
      <c r="M77" s="51">
        <f>_xlfn.IFERROR(INDEX('Provider Level Data'!O:O,MATCH($A77,'Provider Level Data'!$B:$B,0)),0)*$F77</f>
        <v>0</v>
      </c>
      <c r="N77" s="51">
        <f>_xlfn.IFERROR(INDEX('Provider Level Data'!P:P,MATCH($A77,'Provider Level Data'!$B:$B,0)),0)*$F77</f>
        <v>0</v>
      </c>
      <c r="P77" t="s">
        <v>446</v>
      </c>
      <c r="Q77" t="s">
        <v>139</v>
      </c>
    </row>
    <row r="78" spans="1:17" ht="12.75">
      <c r="A78" s="35" t="s">
        <v>145</v>
      </c>
      <c r="B78" s="35" t="s">
        <v>345</v>
      </c>
      <c r="C78" s="35" t="s">
        <v>379</v>
      </c>
      <c r="D78" s="35" t="s">
        <v>145</v>
      </c>
      <c r="E78" s="35" t="s">
        <v>379</v>
      </c>
      <c r="F78" s="68">
        <v>1</v>
      </c>
      <c r="G78" s="51">
        <f>_xlfn.IFERROR(INDEX('Provider Level Data'!E:E,MATCH($A78,'Provider Level Data'!$B:$B,0)),0)*$F78</f>
        <v>8950</v>
      </c>
      <c r="H78" s="51">
        <f>_xlfn.IFERROR(INDEX('Provider Level Data'!F:F,MATCH($A78,'Provider Level Data'!$B:$B,0)),0)*$F78</f>
        <v>0</v>
      </c>
      <c r="I78" s="51">
        <f>_xlfn.IFERROR(INDEX('Provider Level Data'!G:G,MATCH($A78,'Provider Level Data'!$B:$B,0)),0)*$F78</f>
        <v>514</v>
      </c>
      <c r="J78" s="51">
        <f>_xlfn.IFERROR(INDEX('Provider Level Data'!H:H,MATCH($A78,'Provider Level Data'!$B:$B,0)),0)*$F78</f>
        <v>9464</v>
      </c>
      <c r="K78" s="51">
        <f>_xlfn.IFERROR(INDEX('Provider Level Data'!M:M,MATCH($A78,'Provider Level Data'!$B:$B,0)),0)*$F78</f>
        <v>2004</v>
      </c>
      <c r="L78" s="51">
        <f>_xlfn.IFERROR(INDEX('Provider Level Data'!N:N,MATCH($A78,'Provider Level Data'!$B:$B,0)),0)*$F78</f>
        <v>0</v>
      </c>
      <c r="M78" s="51">
        <f>_xlfn.IFERROR(INDEX('Provider Level Data'!O:O,MATCH($A78,'Provider Level Data'!$B:$B,0)),0)*$F78</f>
        <v>24</v>
      </c>
      <c r="N78" s="51">
        <f>_xlfn.IFERROR(INDEX('Provider Level Data'!P:P,MATCH($A78,'Provider Level Data'!$B:$B,0)),0)*$F78</f>
        <v>2028</v>
      </c>
      <c r="P78" t="s">
        <v>448</v>
      </c>
      <c r="Q78" t="s">
        <v>112</v>
      </c>
    </row>
    <row r="79" spans="1:17" ht="12.75">
      <c r="A79" s="35" t="s">
        <v>79</v>
      </c>
      <c r="B79" s="35" t="s">
        <v>345</v>
      </c>
      <c r="C79" s="35" t="s">
        <v>381</v>
      </c>
      <c r="D79" s="35" t="s">
        <v>79</v>
      </c>
      <c r="E79" s="35" t="s">
        <v>381</v>
      </c>
      <c r="F79" s="68">
        <v>1</v>
      </c>
      <c r="G79" s="51">
        <f>_xlfn.IFERROR(INDEX('Provider Level Data'!E:E,MATCH($A79,'Provider Level Data'!$B:$B,0)),0)*$F79</f>
        <v>7714</v>
      </c>
      <c r="H79" s="51">
        <f>_xlfn.IFERROR(INDEX('Provider Level Data'!F:F,MATCH($A79,'Provider Level Data'!$B:$B,0)),0)*$F79</f>
        <v>0</v>
      </c>
      <c r="I79" s="51">
        <f>_xlfn.IFERROR(INDEX('Provider Level Data'!G:G,MATCH($A79,'Provider Level Data'!$B:$B,0)),0)*$F79</f>
        <v>4748</v>
      </c>
      <c r="J79" s="51">
        <f>_xlfn.IFERROR(INDEX('Provider Level Data'!H:H,MATCH($A79,'Provider Level Data'!$B:$B,0)),0)*$F79</f>
        <v>12462</v>
      </c>
      <c r="K79" s="51">
        <f>_xlfn.IFERROR(INDEX('Provider Level Data'!M:M,MATCH($A79,'Provider Level Data'!$B:$B,0)),0)*$F79</f>
        <v>973</v>
      </c>
      <c r="L79" s="51">
        <f>_xlfn.IFERROR(INDEX('Provider Level Data'!N:N,MATCH($A79,'Provider Level Data'!$B:$B,0)),0)*$F79</f>
        <v>0</v>
      </c>
      <c r="M79" s="51">
        <f>_xlfn.IFERROR(INDEX('Provider Level Data'!O:O,MATCH($A79,'Provider Level Data'!$B:$B,0)),0)*$F79</f>
        <v>2</v>
      </c>
      <c r="N79" s="51">
        <f>_xlfn.IFERROR(INDEX('Provider Level Data'!P:P,MATCH($A79,'Provider Level Data'!$B:$B,0)),0)*$F79</f>
        <v>975</v>
      </c>
      <c r="P79" t="s">
        <v>451</v>
      </c>
      <c r="Q79" t="s">
        <v>198</v>
      </c>
    </row>
    <row r="80" spans="1:17" ht="12.75">
      <c r="A80" s="35" t="s">
        <v>263</v>
      </c>
      <c r="B80" s="35" t="s">
        <v>345</v>
      </c>
      <c r="C80" s="35" t="s">
        <v>387</v>
      </c>
      <c r="D80" s="35" t="s">
        <v>117</v>
      </c>
      <c r="E80" s="35" t="s">
        <v>388</v>
      </c>
      <c r="F80" s="68">
        <v>1</v>
      </c>
      <c r="G80" s="51">
        <f>_xlfn.IFERROR(INDEX('Provider Level Data'!E:E,MATCH($A80,'Provider Level Data'!$B:$B,0)),0)*$F80</f>
        <v>0</v>
      </c>
      <c r="H80" s="51">
        <f>_xlfn.IFERROR(INDEX('Provider Level Data'!F:F,MATCH($A80,'Provider Level Data'!$B:$B,0)),0)*$F80</f>
        <v>0</v>
      </c>
      <c r="I80" s="51">
        <f>_xlfn.IFERROR(INDEX('Provider Level Data'!G:G,MATCH($A80,'Provider Level Data'!$B:$B,0)),0)*$F80</f>
        <v>0</v>
      </c>
      <c r="J80" s="51">
        <f>_xlfn.IFERROR(INDEX('Provider Level Data'!H:H,MATCH($A80,'Provider Level Data'!$B:$B,0)),0)*$F80</f>
        <v>0</v>
      </c>
      <c r="K80" s="51">
        <f>_xlfn.IFERROR(INDEX('Provider Level Data'!M:M,MATCH($A80,'Provider Level Data'!$B:$B,0)),0)*$F80</f>
        <v>0</v>
      </c>
      <c r="L80" s="51">
        <f>_xlfn.IFERROR(INDEX('Provider Level Data'!N:N,MATCH($A80,'Provider Level Data'!$B:$B,0)),0)*$F80</f>
        <v>0</v>
      </c>
      <c r="M80" s="51">
        <f>_xlfn.IFERROR(INDEX('Provider Level Data'!O:O,MATCH($A80,'Provider Level Data'!$B:$B,0)),0)*$F80</f>
        <v>0</v>
      </c>
      <c r="N80" s="51">
        <f>_xlfn.IFERROR(INDEX('Provider Level Data'!P:P,MATCH($A80,'Provider Level Data'!$B:$B,0)),0)*$F80</f>
        <v>0</v>
      </c>
      <c r="P80" t="s">
        <v>452</v>
      </c>
      <c r="Q80" t="s">
        <v>151</v>
      </c>
    </row>
    <row r="81" spans="1:17" ht="12.75">
      <c r="A81" s="35" t="s">
        <v>124</v>
      </c>
      <c r="B81" s="35" t="s">
        <v>345</v>
      </c>
      <c r="C81" s="35" t="s">
        <v>383</v>
      </c>
      <c r="D81" s="35" t="s">
        <v>124</v>
      </c>
      <c r="E81" s="35" t="s">
        <v>383</v>
      </c>
      <c r="F81" s="68">
        <v>1</v>
      </c>
      <c r="G81" s="51">
        <f>_xlfn.IFERROR(INDEX('Provider Level Data'!E:E,MATCH($A81,'Provider Level Data'!$B:$B,0)),0)*$F81</f>
        <v>9798</v>
      </c>
      <c r="H81" s="51">
        <f>_xlfn.IFERROR(INDEX('Provider Level Data'!F:F,MATCH($A81,'Provider Level Data'!$B:$B,0)),0)*$F81</f>
        <v>0</v>
      </c>
      <c r="I81" s="51">
        <f>_xlfn.IFERROR(INDEX('Provider Level Data'!G:G,MATCH($A81,'Provider Level Data'!$B:$B,0)),0)*$F81</f>
        <v>2597</v>
      </c>
      <c r="J81" s="51">
        <f>_xlfn.IFERROR(INDEX('Provider Level Data'!H:H,MATCH($A81,'Provider Level Data'!$B:$B,0)),0)*$F81</f>
        <v>12395</v>
      </c>
      <c r="K81" s="51">
        <f>_xlfn.IFERROR(INDEX('Provider Level Data'!M:M,MATCH($A81,'Provider Level Data'!$B:$B,0)),0)*$F81</f>
        <v>3721</v>
      </c>
      <c r="L81" s="51">
        <f>_xlfn.IFERROR(INDEX('Provider Level Data'!N:N,MATCH($A81,'Provider Level Data'!$B:$B,0)),0)*$F81</f>
        <v>0</v>
      </c>
      <c r="M81" s="51">
        <f>_xlfn.IFERROR(INDEX('Provider Level Data'!O:O,MATCH($A81,'Provider Level Data'!$B:$B,0)),0)*$F81</f>
        <v>271</v>
      </c>
      <c r="N81" s="51">
        <f>_xlfn.IFERROR(INDEX('Provider Level Data'!P:P,MATCH($A81,'Provider Level Data'!$B:$B,0)),0)*$F81</f>
        <v>3992</v>
      </c>
      <c r="P81" t="s">
        <v>455</v>
      </c>
      <c r="Q81" t="s">
        <v>73</v>
      </c>
    </row>
    <row r="82" spans="1:17" ht="12.75">
      <c r="A82" s="35" t="s">
        <v>94</v>
      </c>
      <c r="B82" s="35" t="s">
        <v>345</v>
      </c>
      <c r="C82" s="35" t="s">
        <v>380</v>
      </c>
      <c r="D82" s="35" t="s">
        <v>94</v>
      </c>
      <c r="E82" s="35" t="s">
        <v>380</v>
      </c>
      <c r="F82" s="68">
        <v>1</v>
      </c>
      <c r="G82" s="51">
        <f>_xlfn.IFERROR(INDEX('Provider Level Data'!E:E,MATCH($A82,'Provider Level Data'!$B:$B,0)),0)*$F82</f>
        <v>13291</v>
      </c>
      <c r="H82" s="51">
        <f>_xlfn.IFERROR(INDEX('Provider Level Data'!F:F,MATCH($A82,'Provider Level Data'!$B:$B,0)),0)*$F82</f>
        <v>0</v>
      </c>
      <c r="I82" s="51">
        <f>_xlfn.IFERROR(INDEX('Provider Level Data'!G:G,MATCH($A82,'Provider Level Data'!$B:$B,0)),0)*$F82</f>
        <v>917</v>
      </c>
      <c r="J82" s="51">
        <f>_xlfn.IFERROR(INDEX('Provider Level Data'!H:H,MATCH($A82,'Provider Level Data'!$B:$B,0)),0)*$F82</f>
        <v>14208</v>
      </c>
      <c r="K82" s="51">
        <f>_xlfn.IFERROR(INDEX('Provider Level Data'!M:M,MATCH($A82,'Provider Level Data'!$B:$B,0)),0)*$F82</f>
        <v>3528</v>
      </c>
      <c r="L82" s="51">
        <f>_xlfn.IFERROR(INDEX('Provider Level Data'!N:N,MATCH($A82,'Provider Level Data'!$B:$B,0)),0)*$F82</f>
        <v>0</v>
      </c>
      <c r="M82" s="51">
        <f>_xlfn.IFERROR(INDEX('Provider Level Data'!O:O,MATCH($A82,'Provider Level Data'!$B:$B,0)),0)*$F82</f>
        <v>0</v>
      </c>
      <c r="N82" s="51">
        <f>_xlfn.IFERROR(INDEX('Provider Level Data'!P:P,MATCH($A82,'Provider Level Data'!$B:$B,0)),0)*$F82</f>
        <v>3528</v>
      </c>
      <c r="P82" t="s">
        <v>411</v>
      </c>
      <c r="Q82" t="s">
        <v>177</v>
      </c>
    </row>
    <row r="83" spans="1:17" ht="12.75">
      <c r="A83" s="35" t="s">
        <v>136</v>
      </c>
      <c r="B83" s="35" t="s">
        <v>345</v>
      </c>
      <c r="C83" s="35" t="s">
        <v>386</v>
      </c>
      <c r="D83" s="35" t="s">
        <v>136</v>
      </c>
      <c r="E83" s="35" t="s">
        <v>386</v>
      </c>
      <c r="F83" s="68">
        <v>1</v>
      </c>
      <c r="G83" s="51">
        <f>_xlfn.IFERROR(INDEX('Provider Level Data'!E:E,MATCH($A83,'Provider Level Data'!$B:$B,0)),0)*$F83</f>
        <v>9296</v>
      </c>
      <c r="H83" s="51">
        <f>_xlfn.IFERROR(INDEX('Provider Level Data'!F:F,MATCH($A83,'Provider Level Data'!$B:$B,0)),0)*$F83</f>
        <v>1202</v>
      </c>
      <c r="I83" s="51">
        <f>_xlfn.IFERROR(INDEX('Provider Level Data'!G:G,MATCH($A83,'Provider Level Data'!$B:$B,0)),0)*$F83</f>
        <v>1494</v>
      </c>
      <c r="J83" s="51">
        <f>_xlfn.IFERROR(INDEX('Provider Level Data'!H:H,MATCH($A83,'Provider Level Data'!$B:$B,0)),0)*$F83</f>
        <v>11992</v>
      </c>
      <c r="K83" s="51">
        <f>_xlfn.IFERROR(INDEX('Provider Level Data'!M:M,MATCH($A83,'Provider Level Data'!$B:$B,0)),0)*$F83</f>
        <v>2359</v>
      </c>
      <c r="L83" s="51">
        <f>_xlfn.IFERROR(INDEX('Provider Level Data'!N:N,MATCH($A83,'Provider Level Data'!$B:$B,0)),0)*$F83</f>
        <v>1</v>
      </c>
      <c r="M83" s="51">
        <f>_xlfn.IFERROR(INDEX('Provider Level Data'!O:O,MATCH($A83,'Provider Level Data'!$B:$B,0)),0)*$F83</f>
        <v>0</v>
      </c>
      <c r="N83" s="51">
        <f>_xlfn.IFERROR(INDEX('Provider Level Data'!P:P,MATCH($A83,'Provider Level Data'!$B:$B,0)),0)*$F83</f>
        <v>2360</v>
      </c>
      <c r="P83" t="s">
        <v>461</v>
      </c>
      <c r="Q83" t="s">
        <v>195</v>
      </c>
    </row>
    <row r="84" spans="1:17" ht="12.75">
      <c r="A84" s="35" t="s">
        <v>37</v>
      </c>
      <c r="B84" s="35" t="s">
        <v>345</v>
      </c>
      <c r="C84" s="35" t="s">
        <v>389</v>
      </c>
      <c r="D84" s="35" t="s">
        <v>124</v>
      </c>
      <c r="E84" s="35" t="s">
        <v>383</v>
      </c>
      <c r="F84" s="68">
        <v>1</v>
      </c>
      <c r="G84" s="51">
        <f>_xlfn.IFERROR(INDEX('Provider Level Data'!E:E,MATCH($A84,'Provider Level Data'!$B:$B,0)),0)*$F84</f>
        <v>0</v>
      </c>
      <c r="H84" s="51">
        <f>_xlfn.IFERROR(INDEX('Provider Level Data'!F:F,MATCH($A84,'Provider Level Data'!$B:$B,0)),0)*$F84</f>
        <v>0</v>
      </c>
      <c r="I84" s="51">
        <f>_xlfn.IFERROR(INDEX('Provider Level Data'!G:G,MATCH($A84,'Provider Level Data'!$B:$B,0)),0)*$F84</f>
        <v>4869</v>
      </c>
      <c r="J84" s="51">
        <f>_xlfn.IFERROR(INDEX('Provider Level Data'!H:H,MATCH($A84,'Provider Level Data'!$B:$B,0)),0)*$F84</f>
        <v>4869</v>
      </c>
      <c r="K84" s="51">
        <f>_xlfn.IFERROR(INDEX('Provider Level Data'!M:M,MATCH($A84,'Provider Level Data'!$B:$B,0)),0)*$F84</f>
        <v>0</v>
      </c>
      <c r="L84" s="51">
        <f>_xlfn.IFERROR(INDEX('Provider Level Data'!N:N,MATCH($A84,'Provider Level Data'!$B:$B,0)),0)*$F84</f>
        <v>0</v>
      </c>
      <c r="M84" s="51">
        <f>_xlfn.IFERROR(INDEX('Provider Level Data'!O:O,MATCH($A84,'Provider Level Data'!$B:$B,0)),0)*$F84</f>
        <v>0</v>
      </c>
      <c r="N84" s="51">
        <f>_xlfn.IFERROR(INDEX('Provider Level Data'!P:P,MATCH($A84,'Provider Level Data'!$B:$B,0)),0)*$F84</f>
        <v>0</v>
      </c>
      <c r="P84" t="s">
        <v>422</v>
      </c>
      <c r="Q84" t="s">
        <v>152</v>
      </c>
    </row>
    <row r="85" spans="1:17" ht="12.75">
      <c r="A85" s="35" t="s">
        <v>39</v>
      </c>
      <c r="B85" s="35" t="s">
        <v>345</v>
      </c>
      <c r="C85" s="35" t="s">
        <v>390</v>
      </c>
      <c r="D85" s="35" t="s">
        <v>188</v>
      </c>
      <c r="E85" s="35" t="s">
        <v>359</v>
      </c>
      <c r="F85" s="68">
        <v>1</v>
      </c>
      <c r="G85" s="51">
        <f>_xlfn.IFERROR(INDEX('Provider Level Data'!E:E,MATCH($A85,'Provider Level Data'!$B:$B,0)),0)*$F85</f>
        <v>0</v>
      </c>
      <c r="H85" s="51">
        <f>_xlfn.IFERROR(INDEX('Provider Level Data'!F:F,MATCH($A85,'Provider Level Data'!$B:$B,0)),0)*$F85</f>
        <v>0</v>
      </c>
      <c r="I85" s="51">
        <f>_xlfn.IFERROR(INDEX('Provider Level Data'!G:G,MATCH($A85,'Provider Level Data'!$B:$B,0)),0)*$F85</f>
        <v>5303</v>
      </c>
      <c r="J85" s="51">
        <f>_xlfn.IFERROR(INDEX('Provider Level Data'!H:H,MATCH($A85,'Provider Level Data'!$B:$B,0)),0)*$F85</f>
        <v>5303</v>
      </c>
      <c r="K85" s="51">
        <f>_xlfn.IFERROR(INDEX('Provider Level Data'!M:M,MATCH($A85,'Provider Level Data'!$B:$B,0)),0)*$F85</f>
        <v>0</v>
      </c>
      <c r="L85" s="51">
        <f>_xlfn.IFERROR(INDEX('Provider Level Data'!N:N,MATCH($A85,'Provider Level Data'!$B:$B,0)),0)*$F85</f>
        <v>0</v>
      </c>
      <c r="M85" s="51">
        <f>_xlfn.IFERROR(INDEX('Provider Level Data'!O:O,MATCH($A85,'Provider Level Data'!$B:$B,0)),0)*$F85</f>
        <v>3</v>
      </c>
      <c r="N85" s="51">
        <f>_xlfn.IFERROR(INDEX('Provider Level Data'!P:P,MATCH($A85,'Provider Level Data'!$B:$B,0)),0)*$F85</f>
        <v>3</v>
      </c>
      <c r="P85" t="s">
        <v>466</v>
      </c>
      <c r="Q85" t="s">
        <v>307</v>
      </c>
    </row>
    <row r="86" spans="1:17" ht="12.75">
      <c r="A86" s="35" t="s">
        <v>188</v>
      </c>
      <c r="B86" s="35" t="s">
        <v>345</v>
      </c>
      <c r="C86" s="35" t="s">
        <v>359</v>
      </c>
      <c r="D86" s="35" t="s">
        <v>188</v>
      </c>
      <c r="E86" s="35" t="s">
        <v>359</v>
      </c>
      <c r="F86" s="68">
        <v>1</v>
      </c>
      <c r="G86" s="51">
        <f>_xlfn.IFERROR(INDEX('Provider Level Data'!E:E,MATCH($A86,'Provider Level Data'!$B:$B,0)),0)*$F86</f>
        <v>16532</v>
      </c>
      <c r="H86" s="51">
        <f>_xlfn.IFERROR(INDEX('Provider Level Data'!F:F,MATCH($A86,'Provider Level Data'!$B:$B,0)),0)*$F86</f>
        <v>1793</v>
      </c>
      <c r="I86" s="51">
        <f>_xlfn.IFERROR(INDEX('Provider Level Data'!G:G,MATCH($A86,'Provider Level Data'!$B:$B,0)),0)*$F86</f>
        <v>230</v>
      </c>
      <c r="J86" s="51">
        <f>_xlfn.IFERROR(INDEX('Provider Level Data'!H:H,MATCH($A86,'Provider Level Data'!$B:$B,0)),0)*$F86</f>
        <v>18555</v>
      </c>
      <c r="K86" s="51">
        <f>_xlfn.IFERROR(INDEX('Provider Level Data'!M:M,MATCH($A86,'Provider Level Data'!$B:$B,0)),0)*$F86</f>
        <v>6610</v>
      </c>
      <c r="L86" s="51">
        <f>_xlfn.IFERROR(INDEX('Provider Level Data'!N:N,MATCH($A86,'Provider Level Data'!$B:$B,0)),0)*$F86</f>
        <v>26</v>
      </c>
      <c r="M86" s="51">
        <f>_xlfn.IFERROR(INDEX('Provider Level Data'!O:O,MATCH($A86,'Provider Level Data'!$B:$B,0)),0)*$F86</f>
        <v>3</v>
      </c>
      <c r="N86" s="51">
        <f>_xlfn.IFERROR(INDEX('Provider Level Data'!P:P,MATCH($A86,'Provider Level Data'!$B:$B,0)),0)*$F86</f>
        <v>6639</v>
      </c>
      <c r="P86" t="s">
        <v>400</v>
      </c>
      <c r="Q86" t="s">
        <v>67</v>
      </c>
    </row>
    <row r="87" spans="1:17" ht="12.75">
      <c r="A87" s="35" t="s">
        <v>599</v>
      </c>
      <c r="B87" s="35" t="s">
        <v>345</v>
      </c>
      <c r="C87" s="35" t="s">
        <v>391</v>
      </c>
      <c r="D87" s="35" t="s">
        <v>179</v>
      </c>
      <c r="E87" s="35" t="s">
        <v>375</v>
      </c>
      <c r="F87" s="68">
        <v>1</v>
      </c>
      <c r="G87" s="51">
        <f>_xlfn.IFERROR(INDEX('Provider Level Data'!E:E,MATCH($A87,'Provider Level Data'!$B:$B,0)),0)*$F87</f>
        <v>0</v>
      </c>
      <c r="H87" s="51">
        <f>_xlfn.IFERROR(INDEX('Provider Level Data'!F:F,MATCH($A87,'Provider Level Data'!$B:$B,0)),0)*$F87</f>
        <v>0</v>
      </c>
      <c r="I87" s="51">
        <f>_xlfn.IFERROR(INDEX('Provider Level Data'!G:G,MATCH($A87,'Provider Level Data'!$B:$B,0)),0)*$F87</f>
        <v>2296</v>
      </c>
      <c r="J87" s="51">
        <f>_xlfn.IFERROR(INDEX('Provider Level Data'!H:H,MATCH($A87,'Provider Level Data'!$B:$B,0)),0)*$F87</f>
        <v>2296</v>
      </c>
      <c r="K87" s="51">
        <f>_xlfn.IFERROR(INDEX('Provider Level Data'!M:M,MATCH($A87,'Provider Level Data'!$B:$B,0)),0)*$F87</f>
        <v>0</v>
      </c>
      <c r="L87" s="51">
        <f>_xlfn.IFERROR(INDEX('Provider Level Data'!N:N,MATCH($A87,'Provider Level Data'!$B:$B,0)),0)*$F87</f>
        <v>0</v>
      </c>
      <c r="M87" s="51">
        <f>_xlfn.IFERROR(INDEX('Provider Level Data'!O:O,MATCH($A87,'Provider Level Data'!$B:$B,0)),0)*$F87</f>
        <v>0</v>
      </c>
      <c r="N87" s="51">
        <f>_xlfn.IFERROR(INDEX('Provider Level Data'!P:P,MATCH($A87,'Provider Level Data'!$B:$B,0)),0)*$F87</f>
        <v>0</v>
      </c>
      <c r="P87" t="s">
        <v>470</v>
      </c>
      <c r="Q87" t="s">
        <v>190</v>
      </c>
    </row>
    <row r="88" spans="1:17" ht="12.75">
      <c r="A88" s="35" t="s">
        <v>29</v>
      </c>
      <c r="B88" s="35" t="s">
        <v>345</v>
      </c>
      <c r="C88" s="35" t="s">
        <v>393</v>
      </c>
      <c r="D88" s="35" t="s">
        <v>179</v>
      </c>
      <c r="E88" s="35" t="s">
        <v>375</v>
      </c>
      <c r="F88" s="68">
        <v>1</v>
      </c>
      <c r="G88" s="51">
        <f>_xlfn.IFERROR(INDEX('Provider Level Data'!E:E,MATCH($A88,'Provider Level Data'!$B:$B,0)),0)*$F88</f>
        <v>0</v>
      </c>
      <c r="H88" s="51">
        <f>_xlfn.IFERROR(INDEX('Provider Level Data'!F:F,MATCH($A88,'Provider Level Data'!$B:$B,0)),0)*$F88</f>
        <v>0</v>
      </c>
      <c r="I88" s="51">
        <f>_xlfn.IFERROR(INDEX('Provider Level Data'!G:G,MATCH($A88,'Provider Level Data'!$B:$B,0)),0)*$F88</f>
        <v>216</v>
      </c>
      <c r="J88" s="51">
        <f>_xlfn.IFERROR(INDEX('Provider Level Data'!H:H,MATCH($A88,'Provider Level Data'!$B:$B,0)),0)*$F88</f>
        <v>216</v>
      </c>
      <c r="K88" s="51">
        <f>_xlfn.IFERROR(INDEX('Provider Level Data'!M:M,MATCH($A88,'Provider Level Data'!$B:$B,0)),0)*$F88</f>
        <v>0</v>
      </c>
      <c r="L88" s="51">
        <f>_xlfn.IFERROR(INDEX('Provider Level Data'!N:N,MATCH($A88,'Provider Level Data'!$B:$B,0)),0)*$F88</f>
        <v>0</v>
      </c>
      <c r="M88" s="51">
        <f>_xlfn.IFERROR(INDEX('Provider Level Data'!O:O,MATCH($A88,'Provider Level Data'!$B:$B,0)),0)*$F88</f>
        <v>0</v>
      </c>
      <c r="N88" s="51">
        <f>_xlfn.IFERROR(INDEX('Provider Level Data'!P:P,MATCH($A88,'Provider Level Data'!$B:$B,0)),0)*$F88</f>
        <v>0</v>
      </c>
      <c r="P88" t="s">
        <v>454</v>
      </c>
      <c r="Q88" t="s">
        <v>133</v>
      </c>
    </row>
    <row r="89" spans="1:17" ht="12.75">
      <c r="A89" s="35" t="s">
        <v>600</v>
      </c>
      <c r="B89" s="35" t="s">
        <v>345</v>
      </c>
      <c r="C89" s="35" t="s">
        <v>395</v>
      </c>
      <c r="D89" s="35" t="s">
        <v>179</v>
      </c>
      <c r="E89" s="35" t="s">
        <v>375</v>
      </c>
      <c r="F89" s="68">
        <v>1</v>
      </c>
      <c r="G89" s="51">
        <f>_xlfn.IFERROR(INDEX('Provider Level Data'!E:E,MATCH($A89,'Provider Level Data'!$B:$B,0)),0)*$F89</f>
        <v>0</v>
      </c>
      <c r="H89" s="51">
        <f>_xlfn.IFERROR(INDEX('Provider Level Data'!F:F,MATCH($A89,'Provider Level Data'!$B:$B,0)),0)*$F89</f>
        <v>0</v>
      </c>
      <c r="I89" s="51">
        <f>_xlfn.IFERROR(INDEX('Provider Level Data'!G:G,MATCH($A89,'Provider Level Data'!$B:$B,0)),0)*$F89</f>
        <v>307</v>
      </c>
      <c r="J89" s="51">
        <f>_xlfn.IFERROR(INDEX('Provider Level Data'!H:H,MATCH($A89,'Provider Level Data'!$B:$B,0)),0)*$F89</f>
        <v>307</v>
      </c>
      <c r="K89" s="51">
        <f>_xlfn.IFERROR(INDEX('Provider Level Data'!M:M,MATCH($A89,'Provider Level Data'!$B:$B,0)),0)*$F89</f>
        <v>0</v>
      </c>
      <c r="L89" s="51">
        <f>_xlfn.IFERROR(INDEX('Provider Level Data'!N:N,MATCH($A89,'Provider Level Data'!$B:$B,0)),0)*$F89</f>
        <v>0</v>
      </c>
      <c r="M89" s="51">
        <f>_xlfn.IFERROR(INDEX('Provider Level Data'!O:O,MATCH($A89,'Provider Level Data'!$B:$B,0)),0)*$F89</f>
        <v>0</v>
      </c>
      <c r="N89" s="51">
        <f>_xlfn.IFERROR(INDEX('Provider Level Data'!P:P,MATCH($A89,'Provider Level Data'!$B:$B,0)),0)*$F89</f>
        <v>0</v>
      </c>
      <c r="P89" t="s">
        <v>474</v>
      </c>
      <c r="Q89" t="s">
        <v>172</v>
      </c>
    </row>
    <row r="90" spans="1:17" ht="12.75">
      <c r="A90" s="35" t="s">
        <v>215</v>
      </c>
      <c r="B90" s="35" t="s">
        <v>345</v>
      </c>
      <c r="C90" s="35" t="s">
        <v>397</v>
      </c>
      <c r="D90" s="35" t="s">
        <v>70</v>
      </c>
      <c r="E90" s="35" t="s">
        <v>351</v>
      </c>
      <c r="F90" s="68">
        <v>1</v>
      </c>
      <c r="G90" s="51">
        <f>_xlfn.IFERROR(INDEX('Provider Level Data'!E:E,MATCH($A90,'Provider Level Data'!$B:$B,0)),0)*$F90</f>
        <v>0</v>
      </c>
      <c r="H90" s="51">
        <f>_xlfn.IFERROR(INDEX('Provider Level Data'!F:F,MATCH($A90,'Provider Level Data'!$B:$B,0)),0)*$F90</f>
        <v>0</v>
      </c>
      <c r="I90" s="51">
        <f>_xlfn.IFERROR(INDEX('Provider Level Data'!G:G,MATCH($A90,'Provider Level Data'!$B:$B,0)),0)*$F90</f>
        <v>1778</v>
      </c>
      <c r="J90" s="51">
        <f>_xlfn.IFERROR(INDEX('Provider Level Data'!H:H,MATCH($A90,'Provider Level Data'!$B:$B,0)),0)*$F90</f>
        <v>1778</v>
      </c>
      <c r="K90" s="51">
        <f>_xlfn.IFERROR(INDEX('Provider Level Data'!M:M,MATCH($A90,'Provider Level Data'!$B:$B,0)),0)*$F90</f>
        <v>0</v>
      </c>
      <c r="L90" s="51">
        <f>_xlfn.IFERROR(INDEX('Provider Level Data'!N:N,MATCH($A90,'Provider Level Data'!$B:$B,0)),0)*$F90</f>
        <v>0</v>
      </c>
      <c r="M90" s="51">
        <f>_xlfn.IFERROR(INDEX('Provider Level Data'!O:O,MATCH($A90,'Provider Level Data'!$B:$B,0)),0)*$F90</f>
        <v>0</v>
      </c>
      <c r="N90" s="51">
        <f>_xlfn.IFERROR(INDEX('Provider Level Data'!P:P,MATCH($A90,'Provider Level Data'!$B:$B,0)),0)*$F90</f>
        <v>0</v>
      </c>
      <c r="P90" t="s">
        <v>477</v>
      </c>
      <c r="Q90" t="s">
        <v>111</v>
      </c>
    </row>
    <row r="91" spans="1:17" ht="12.75">
      <c r="A91" s="35" t="s">
        <v>193</v>
      </c>
      <c r="B91" s="35" t="s">
        <v>345</v>
      </c>
      <c r="C91" s="35" t="s">
        <v>350</v>
      </c>
      <c r="D91" s="35" t="s">
        <v>193</v>
      </c>
      <c r="E91" s="35" t="s">
        <v>350</v>
      </c>
      <c r="F91" s="68">
        <v>1</v>
      </c>
      <c r="G91" s="51">
        <f>_xlfn.IFERROR(INDEX('Provider Level Data'!E:E,MATCH($A91,'Provider Level Data'!$B:$B,0)),0)*$F91</f>
        <v>14139</v>
      </c>
      <c r="H91" s="51">
        <f>_xlfn.IFERROR(INDEX('Provider Level Data'!F:F,MATCH($A91,'Provider Level Data'!$B:$B,0)),0)*$F91</f>
        <v>1185</v>
      </c>
      <c r="I91" s="51">
        <f>_xlfn.IFERROR(INDEX('Provider Level Data'!G:G,MATCH($A91,'Provider Level Data'!$B:$B,0)),0)*$F91</f>
        <v>3268</v>
      </c>
      <c r="J91" s="51">
        <f>_xlfn.IFERROR(INDEX('Provider Level Data'!H:H,MATCH($A91,'Provider Level Data'!$B:$B,0)),0)*$F91</f>
        <v>18592</v>
      </c>
      <c r="K91" s="51">
        <f>_xlfn.IFERROR(INDEX('Provider Level Data'!M:M,MATCH($A91,'Provider Level Data'!$B:$B,0)),0)*$F91</f>
        <v>2626</v>
      </c>
      <c r="L91" s="51">
        <f>_xlfn.IFERROR(INDEX('Provider Level Data'!N:N,MATCH($A91,'Provider Level Data'!$B:$B,0)),0)*$F91</f>
        <v>3</v>
      </c>
      <c r="M91" s="51">
        <f>_xlfn.IFERROR(INDEX('Provider Level Data'!O:O,MATCH($A91,'Provider Level Data'!$B:$B,0)),0)*$F91</f>
        <v>2</v>
      </c>
      <c r="N91" s="51">
        <f>_xlfn.IFERROR(INDEX('Provider Level Data'!P:P,MATCH($A91,'Provider Level Data'!$B:$B,0)),0)*$F91</f>
        <v>2631</v>
      </c>
      <c r="P91" t="s">
        <v>480</v>
      </c>
      <c r="Q91" t="s">
        <v>160</v>
      </c>
    </row>
    <row r="92" spans="1:17" ht="12.75">
      <c r="A92" s="35" t="s">
        <v>115</v>
      </c>
      <c r="B92" s="35" t="s">
        <v>345</v>
      </c>
      <c r="C92" s="35" t="s">
        <v>361</v>
      </c>
      <c r="D92" s="35" t="s">
        <v>115</v>
      </c>
      <c r="E92" s="35" t="s">
        <v>361</v>
      </c>
      <c r="F92" s="68">
        <v>1</v>
      </c>
      <c r="G92" s="51">
        <f>_xlfn.IFERROR(INDEX('Provider Level Data'!E:E,MATCH($A92,'Provider Level Data'!$B:$B,0)),0)*$F92</f>
        <v>9373</v>
      </c>
      <c r="H92" s="51">
        <f>_xlfn.IFERROR(INDEX('Provider Level Data'!F:F,MATCH($A92,'Provider Level Data'!$B:$B,0)),0)*$F92</f>
        <v>0</v>
      </c>
      <c r="I92" s="51">
        <f>_xlfn.IFERROR(INDEX('Provider Level Data'!G:G,MATCH($A92,'Provider Level Data'!$B:$B,0)),0)*$F92</f>
        <v>4518</v>
      </c>
      <c r="J92" s="51">
        <f>_xlfn.IFERROR(INDEX('Provider Level Data'!H:H,MATCH($A92,'Provider Level Data'!$B:$B,0)),0)*$F92</f>
        <v>13891</v>
      </c>
      <c r="K92" s="51">
        <f>_xlfn.IFERROR(INDEX('Provider Level Data'!M:M,MATCH($A92,'Provider Level Data'!$B:$B,0)),0)*$F92</f>
        <v>901</v>
      </c>
      <c r="L92" s="51">
        <f>_xlfn.IFERROR(INDEX('Provider Level Data'!N:N,MATCH($A92,'Provider Level Data'!$B:$B,0)),0)*$F92</f>
        <v>0</v>
      </c>
      <c r="M92" s="51">
        <f>_xlfn.IFERROR(INDEX('Provider Level Data'!O:O,MATCH($A92,'Provider Level Data'!$B:$B,0)),0)*$F92</f>
        <v>102</v>
      </c>
      <c r="N92" s="51">
        <f>_xlfn.IFERROR(INDEX('Provider Level Data'!P:P,MATCH($A92,'Provider Level Data'!$B:$B,0)),0)*$F92</f>
        <v>1003</v>
      </c>
      <c r="P92" t="s">
        <v>425</v>
      </c>
      <c r="Q92" t="s">
        <v>176</v>
      </c>
    </row>
    <row r="93" spans="1:17" ht="12.75">
      <c r="A93" s="35" t="s">
        <v>199</v>
      </c>
      <c r="B93" s="35" t="s">
        <v>345</v>
      </c>
      <c r="C93" s="35" t="s">
        <v>392</v>
      </c>
      <c r="D93" s="35" t="s">
        <v>199</v>
      </c>
      <c r="E93" s="35" t="s">
        <v>392</v>
      </c>
      <c r="F93" s="68">
        <v>1</v>
      </c>
      <c r="G93" s="51">
        <f>_xlfn.IFERROR(INDEX('Provider Level Data'!E:E,MATCH($A93,'Provider Level Data'!$B:$B,0)),0)*$F93</f>
        <v>9935</v>
      </c>
      <c r="H93" s="51">
        <f>_xlfn.IFERROR(INDEX('Provider Level Data'!F:F,MATCH($A93,'Provider Level Data'!$B:$B,0)),0)*$F93</f>
        <v>0</v>
      </c>
      <c r="I93" s="51">
        <f>_xlfn.IFERROR(INDEX('Provider Level Data'!G:G,MATCH($A93,'Provider Level Data'!$B:$B,0)),0)*$F93</f>
        <v>2229</v>
      </c>
      <c r="J93" s="51">
        <f>_xlfn.IFERROR(INDEX('Provider Level Data'!H:H,MATCH($A93,'Provider Level Data'!$B:$B,0)),0)*$F93</f>
        <v>12164</v>
      </c>
      <c r="K93" s="51">
        <f>_xlfn.IFERROR(INDEX('Provider Level Data'!M:M,MATCH($A93,'Provider Level Data'!$B:$B,0)),0)*$F93</f>
        <v>3264</v>
      </c>
      <c r="L93" s="51">
        <f>_xlfn.IFERROR(INDEX('Provider Level Data'!N:N,MATCH($A93,'Provider Level Data'!$B:$B,0)),0)*$F93</f>
        <v>0</v>
      </c>
      <c r="M93" s="51">
        <f>_xlfn.IFERROR(INDEX('Provider Level Data'!O:O,MATCH($A93,'Provider Level Data'!$B:$B,0)),0)*$F93</f>
        <v>42</v>
      </c>
      <c r="N93" s="51">
        <f>_xlfn.IFERROR(INDEX('Provider Level Data'!P:P,MATCH($A93,'Provider Level Data'!$B:$B,0)),0)*$F93</f>
        <v>3306</v>
      </c>
      <c r="P93" t="s">
        <v>428</v>
      </c>
      <c r="Q93" t="s">
        <v>144</v>
      </c>
    </row>
    <row r="94" spans="1:17" ht="12.75">
      <c r="A94" s="35" t="s">
        <v>44</v>
      </c>
      <c r="B94" s="35" t="s">
        <v>345</v>
      </c>
      <c r="C94" s="35" t="s">
        <v>399</v>
      </c>
      <c r="D94" s="35" t="s">
        <v>199</v>
      </c>
      <c r="E94" s="35" t="s">
        <v>392</v>
      </c>
      <c r="F94" s="68">
        <v>1</v>
      </c>
      <c r="G94" s="51">
        <f>_xlfn.IFERROR(INDEX('Provider Level Data'!E:E,MATCH($A94,'Provider Level Data'!$B:$B,0)),0)*$F94</f>
        <v>0</v>
      </c>
      <c r="H94" s="51">
        <f>_xlfn.IFERROR(INDEX('Provider Level Data'!F:F,MATCH($A94,'Provider Level Data'!$B:$B,0)),0)*$F94</f>
        <v>0</v>
      </c>
      <c r="I94" s="51">
        <f>_xlfn.IFERROR(INDEX('Provider Level Data'!G:G,MATCH($A94,'Provider Level Data'!$B:$B,0)),0)*$F94</f>
        <v>2285</v>
      </c>
      <c r="J94" s="51">
        <f>_xlfn.IFERROR(INDEX('Provider Level Data'!H:H,MATCH($A94,'Provider Level Data'!$B:$B,0)),0)*$F94</f>
        <v>2285</v>
      </c>
      <c r="K94" s="51">
        <f>_xlfn.IFERROR(INDEX('Provider Level Data'!M:M,MATCH($A94,'Provider Level Data'!$B:$B,0)),0)*$F94</f>
        <v>0</v>
      </c>
      <c r="L94" s="51">
        <f>_xlfn.IFERROR(INDEX('Provider Level Data'!N:N,MATCH($A94,'Provider Level Data'!$B:$B,0)),0)*$F94</f>
        <v>0</v>
      </c>
      <c r="M94" s="51">
        <f>_xlfn.IFERROR(INDEX('Provider Level Data'!O:O,MATCH($A94,'Provider Level Data'!$B:$B,0)),0)*$F94</f>
        <v>5</v>
      </c>
      <c r="N94" s="51">
        <f>_xlfn.IFERROR(INDEX('Provider Level Data'!P:P,MATCH($A94,'Provider Level Data'!$B:$B,0)),0)*$F94</f>
        <v>5</v>
      </c>
      <c r="P94" t="s">
        <v>485</v>
      </c>
      <c r="Q94" t="s">
        <v>126</v>
      </c>
    </row>
    <row r="95" spans="1:17" ht="12.75">
      <c r="A95" s="35" t="s">
        <v>302</v>
      </c>
      <c r="B95" s="35" t="s">
        <v>345</v>
      </c>
      <c r="C95" s="35" t="s">
        <v>303</v>
      </c>
      <c r="D95" s="35" t="s">
        <v>178</v>
      </c>
      <c r="E95" s="35" t="s">
        <v>378</v>
      </c>
      <c r="F95" s="68">
        <v>1</v>
      </c>
      <c r="G95" s="51">
        <f>_xlfn.IFERROR(INDEX('Provider Level Data'!E:E,MATCH($A95,'Provider Level Data'!$B:$B,0)),0)*$F95</f>
        <v>0</v>
      </c>
      <c r="H95" s="51">
        <f>_xlfn.IFERROR(INDEX('Provider Level Data'!F:F,MATCH($A95,'Provider Level Data'!$B:$B,0)),0)*$F95</f>
        <v>0</v>
      </c>
      <c r="I95" s="51">
        <f>_xlfn.IFERROR(INDEX('Provider Level Data'!G:G,MATCH($A95,'Provider Level Data'!$B:$B,0)),0)*$F95</f>
        <v>683</v>
      </c>
      <c r="J95" s="51">
        <f>_xlfn.IFERROR(INDEX('Provider Level Data'!H:H,MATCH($A95,'Provider Level Data'!$B:$B,0)),0)*$F95</f>
        <v>683</v>
      </c>
      <c r="K95" s="51">
        <f>_xlfn.IFERROR(INDEX('Provider Level Data'!M:M,MATCH($A95,'Provider Level Data'!$B:$B,0)),0)*$F95</f>
        <v>0</v>
      </c>
      <c r="L95" s="51">
        <f>_xlfn.IFERROR(INDEX('Provider Level Data'!N:N,MATCH($A95,'Provider Level Data'!$B:$B,0)),0)*$F95</f>
        <v>0</v>
      </c>
      <c r="M95" s="51">
        <f>_xlfn.IFERROR(INDEX('Provider Level Data'!O:O,MATCH($A95,'Provider Level Data'!$B:$B,0)),0)*$F95</f>
        <v>0</v>
      </c>
      <c r="N95" s="51">
        <f>_xlfn.IFERROR(INDEX('Provider Level Data'!P:P,MATCH($A95,'Provider Level Data'!$B:$B,0)),0)*$F95</f>
        <v>0</v>
      </c>
      <c r="P95" t="s">
        <v>487</v>
      </c>
      <c r="Q95" t="s">
        <v>75</v>
      </c>
    </row>
    <row r="96" spans="1:17" ht="12.75">
      <c r="A96" s="35" t="s">
        <v>216</v>
      </c>
      <c r="B96" s="35" t="s">
        <v>345</v>
      </c>
      <c r="C96" s="35" t="s">
        <v>403</v>
      </c>
      <c r="D96" s="35" t="s">
        <v>154</v>
      </c>
      <c r="E96" s="35" t="s">
        <v>404</v>
      </c>
      <c r="F96" s="68">
        <v>0.713</v>
      </c>
      <c r="G96" s="51">
        <f>_xlfn.IFERROR(INDEX('Provider Level Data'!E:E,MATCH($A96,'Provider Level Data'!$B:$B,0)),0)*$F96</f>
        <v>0</v>
      </c>
      <c r="H96" s="51">
        <f>_xlfn.IFERROR(INDEX('Provider Level Data'!F:F,MATCH($A96,'Provider Level Data'!$B:$B,0)),0)*$F96</f>
        <v>0</v>
      </c>
      <c r="I96" s="51">
        <f>_xlfn.IFERROR(INDEX('Provider Level Data'!G:G,MATCH($A96,'Provider Level Data'!$B:$B,0)),0)*$F96</f>
        <v>4595.285</v>
      </c>
      <c r="J96" s="51">
        <f>_xlfn.IFERROR(INDEX('Provider Level Data'!H:H,MATCH($A96,'Provider Level Data'!$B:$B,0)),0)*$F96</f>
        <v>4595.285</v>
      </c>
      <c r="K96" s="51">
        <f>_xlfn.IFERROR(INDEX('Provider Level Data'!M:M,MATCH($A96,'Provider Level Data'!$B:$B,0)),0)*$F96</f>
        <v>0</v>
      </c>
      <c r="L96" s="51">
        <f>_xlfn.IFERROR(INDEX('Provider Level Data'!N:N,MATCH($A96,'Provider Level Data'!$B:$B,0)),0)*$F96</f>
        <v>0</v>
      </c>
      <c r="M96" s="51">
        <f>_xlfn.IFERROR(INDEX('Provider Level Data'!O:O,MATCH($A96,'Provider Level Data'!$B:$B,0)),0)*$F96</f>
        <v>0</v>
      </c>
      <c r="N96" s="51">
        <f>_xlfn.IFERROR(INDEX('Provider Level Data'!P:P,MATCH($A96,'Provider Level Data'!$B:$B,0)),0)*$F96</f>
        <v>0</v>
      </c>
      <c r="P96" t="s">
        <v>490</v>
      </c>
      <c r="Q96" t="s">
        <v>267</v>
      </c>
    </row>
    <row r="97" spans="1:17" ht="12.75">
      <c r="A97" s="35" t="s">
        <v>216</v>
      </c>
      <c r="B97" s="35" t="s">
        <v>345</v>
      </c>
      <c r="C97" s="35" t="s">
        <v>403</v>
      </c>
      <c r="D97" s="35" t="s">
        <v>143</v>
      </c>
      <c r="E97" s="35" t="s">
        <v>580</v>
      </c>
      <c r="F97" s="68">
        <v>0.287</v>
      </c>
      <c r="G97" s="51">
        <f>_xlfn.IFERROR(INDEX('Provider Level Data'!E:E,MATCH($A97,'Provider Level Data'!$B:$B,0)),0)*$F97</f>
        <v>0</v>
      </c>
      <c r="H97" s="51">
        <f>_xlfn.IFERROR(INDEX('Provider Level Data'!F:F,MATCH($A97,'Provider Level Data'!$B:$B,0)),0)*$F97</f>
        <v>0</v>
      </c>
      <c r="I97" s="51">
        <f>_xlfn.IFERROR(INDEX('Provider Level Data'!G:G,MATCH($A97,'Provider Level Data'!$B:$B,0)),0)*$F97</f>
        <v>1849.715</v>
      </c>
      <c r="J97" s="51">
        <f>_xlfn.IFERROR(INDEX('Provider Level Data'!H:H,MATCH($A97,'Provider Level Data'!$B:$B,0)),0)*$F97</f>
        <v>1849.715</v>
      </c>
      <c r="K97" s="51">
        <f>_xlfn.IFERROR(INDEX('Provider Level Data'!M:M,MATCH($A97,'Provider Level Data'!$B:$B,0)),0)*$F97</f>
        <v>0</v>
      </c>
      <c r="L97" s="51">
        <f>_xlfn.IFERROR(INDEX('Provider Level Data'!N:N,MATCH($A97,'Provider Level Data'!$B:$B,0)),0)*$F97</f>
        <v>0</v>
      </c>
      <c r="M97" s="51">
        <f>_xlfn.IFERROR(INDEX('Provider Level Data'!O:O,MATCH($A97,'Provider Level Data'!$B:$B,0)),0)*$F97</f>
        <v>0</v>
      </c>
      <c r="N97" s="51">
        <f>_xlfn.IFERROR(INDEX('Provider Level Data'!P:P,MATCH($A97,'Provider Level Data'!$B:$B,0)),0)*$F97</f>
        <v>0</v>
      </c>
      <c r="P97" t="s">
        <v>491</v>
      </c>
      <c r="Q97" t="s">
        <v>165</v>
      </c>
    </row>
    <row r="98" spans="1:17" ht="12.75">
      <c r="A98" s="35" t="s">
        <v>108</v>
      </c>
      <c r="B98" s="35" t="s">
        <v>345</v>
      </c>
      <c r="C98" s="35" t="s">
        <v>394</v>
      </c>
      <c r="D98" s="35" t="s">
        <v>108</v>
      </c>
      <c r="E98" s="35" t="s">
        <v>394</v>
      </c>
      <c r="F98" s="68">
        <v>1</v>
      </c>
      <c r="G98" s="51">
        <f>_xlfn.IFERROR(INDEX('Provider Level Data'!E:E,MATCH($A98,'Provider Level Data'!$B:$B,0)),0)*$F98</f>
        <v>6316</v>
      </c>
      <c r="H98" s="51">
        <f>_xlfn.IFERROR(INDEX('Provider Level Data'!F:F,MATCH($A98,'Provider Level Data'!$B:$B,0)),0)*$F98</f>
        <v>0</v>
      </c>
      <c r="I98" s="51">
        <f>_xlfn.IFERROR(INDEX('Provider Level Data'!G:G,MATCH($A98,'Provider Level Data'!$B:$B,0)),0)*$F98</f>
        <v>772</v>
      </c>
      <c r="J98" s="51">
        <f>_xlfn.IFERROR(INDEX('Provider Level Data'!H:H,MATCH($A98,'Provider Level Data'!$B:$B,0)),0)*$F98</f>
        <v>7088</v>
      </c>
      <c r="K98" s="51">
        <f>_xlfn.IFERROR(INDEX('Provider Level Data'!M:M,MATCH($A98,'Provider Level Data'!$B:$B,0)),0)*$F98</f>
        <v>274</v>
      </c>
      <c r="L98" s="51">
        <f>_xlfn.IFERROR(INDEX('Provider Level Data'!N:N,MATCH($A98,'Provider Level Data'!$B:$B,0)),0)*$F98</f>
        <v>0</v>
      </c>
      <c r="M98" s="51">
        <f>_xlfn.IFERROR(INDEX('Provider Level Data'!O:O,MATCH($A98,'Provider Level Data'!$B:$B,0)),0)*$F98</f>
        <v>0</v>
      </c>
      <c r="N98" s="51">
        <f>_xlfn.IFERROR(INDEX('Provider Level Data'!P:P,MATCH($A98,'Provider Level Data'!$B:$B,0)),0)*$F98</f>
        <v>274</v>
      </c>
      <c r="P98" t="s">
        <v>592</v>
      </c>
      <c r="Q98" t="s">
        <v>591</v>
      </c>
    </row>
    <row r="99" spans="1:17" ht="12.75">
      <c r="A99" s="35" t="s">
        <v>53</v>
      </c>
      <c r="B99" s="35" t="s">
        <v>345</v>
      </c>
      <c r="C99" s="35" t="s">
        <v>396</v>
      </c>
      <c r="D99" s="35" t="s">
        <v>53</v>
      </c>
      <c r="E99" s="35" t="s">
        <v>396</v>
      </c>
      <c r="F99" s="68">
        <v>1</v>
      </c>
      <c r="G99" s="51">
        <f>_xlfn.IFERROR(INDEX('Provider Level Data'!E:E,MATCH($A99,'Provider Level Data'!$B:$B,0)),0)*$F99</f>
        <v>7142</v>
      </c>
      <c r="H99" s="51">
        <f>_xlfn.IFERROR(INDEX('Provider Level Data'!F:F,MATCH($A99,'Provider Level Data'!$B:$B,0)),0)*$F99</f>
        <v>0</v>
      </c>
      <c r="I99" s="51">
        <f>_xlfn.IFERROR(INDEX('Provider Level Data'!G:G,MATCH($A99,'Provider Level Data'!$B:$B,0)),0)*$F99</f>
        <v>1940</v>
      </c>
      <c r="J99" s="51">
        <f>_xlfn.IFERROR(INDEX('Provider Level Data'!H:H,MATCH($A99,'Provider Level Data'!$B:$B,0)),0)*$F99</f>
        <v>9082</v>
      </c>
      <c r="K99" s="51">
        <f>_xlfn.IFERROR(INDEX('Provider Level Data'!M:M,MATCH($A99,'Provider Level Data'!$B:$B,0)),0)*$F99</f>
        <v>1533</v>
      </c>
      <c r="L99" s="51">
        <f>_xlfn.IFERROR(INDEX('Provider Level Data'!N:N,MATCH($A99,'Provider Level Data'!$B:$B,0)),0)*$F99</f>
        <v>0</v>
      </c>
      <c r="M99" s="51">
        <f>_xlfn.IFERROR(INDEX('Provider Level Data'!O:O,MATCH($A99,'Provider Level Data'!$B:$B,0)),0)*$F99</f>
        <v>34</v>
      </c>
      <c r="N99" s="51">
        <f>_xlfn.IFERROR(INDEX('Provider Level Data'!P:P,MATCH($A99,'Provider Level Data'!$B:$B,0)),0)*$F99</f>
        <v>1567</v>
      </c>
      <c r="P99" t="s">
        <v>494</v>
      </c>
      <c r="Q99" t="s">
        <v>173</v>
      </c>
    </row>
    <row r="100" spans="1:17" ht="12.75">
      <c r="A100" s="35" t="s">
        <v>264</v>
      </c>
      <c r="B100" s="35" t="s">
        <v>345</v>
      </c>
      <c r="C100" s="35" t="s">
        <v>405</v>
      </c>
      <c r="D100" s="35" t="s">
        <v>179</v>
      </c>
      <c r="E100" s="35" t="s">
        <v>375</v>
      </c>
      <c r="F100" s="68">
        <v>1</v>
      </c>
      <c r="G100" s="51">
        <f>_xlfn.IFERROR(INDEX('Provider Level Data'!E:E,MATCH($A100,'Provider Level Data'!$B:$B,0)),0)*$F100</f>
        <v>0</v>
      </c>
      <c r="H100" s="51">
        <f>_xlfn.IFERROR(INDEX('Provider Level Data'!F:F,MATCH($A100,'Provider Level Data'!$B:$B,0)),0)*$F100</f>
        <v>0</v>
      </c>
      <c r="I100" s="51">
        <f>_xlfn.IFERROR(INDEX('Provider Level Data'!G:G,MATCH($A100,'Provider Level Data'!$B:$B,0)),0)*$F100</f>
        <v>0</v>
      </c>
      <c r="J100" s="51">
        <f>_xlfn.IFERROR(INDEX('Provider Level Data'!H:H,MATCH($A100,'Provider Level Data'!$B:$B,0)),0)*$F100</f>
        <v>0</v>
      </c>
      <c r="K100" s="51">
        <f>_xlfn.IFERROR(INDEX('Provider Level Data'!M:M,MATCH($A100,'Provider Level Data'!$B:$B,0)),0)*$F100</f>
        <v>0</v>
      </c>
      <c r="L100" s="51">
        <f>_xlfn.IFERROR(INDEX('Provider Level Data'!N:N,MATCH($A100,'Provider Level Data'!$B:$B,0)),0)*$F100</f>
        <v>0</v>
      </c>
      <c r="M100" s="51">
        <f>_xlfn.IFERROR(INDEX('Provider Level Data'!O:O,MATCH($A100,'Provider Level Data'!$B:$B,0)),0)*$F100</f>
        <v>0</v>
      </c>
      <c r="N100" s="51">
        <f>_xlfn.IFERROR(INDEX('Provider Level Data'!P:P,MATCH($A100,'Provider Level Data'!$B:$B,0)),0)*$F100</f>
        <v>0</v>
      </c>
      <c r="P100" t="s">
        <v>434</v>
      </c>
      <c r="Q100" t="s">
        <v>64</v>
      </c>
    </row>
    <row r="101" spans="1:17" ht="12.75">
      <c r="A101" s="35" t="s">
        <v>218</v>
      </c>
      <c r="B101" s="35" t="s">
        <v>345</v>
      </c>
      <c r="C101" s="35" t="s">
        <v>406</v>
      </c>
      <c r="D101" s="35" t="s">
        <v>193</v>
      </c>
      <c r="E101" s="35" t="s">
        <v>350</v>
      </c>
      <c r="F101" s="68">
        <v>1</v>
      </c>
      <c r="G101" s="51">
        <f>_xlfn.IFERROR(INDEX('Provider Level Data'!E:E,MATCH($A101,'Provider Level Data'!$B:$B,0)),0)*$F101</f>
        <v>0</v>
      </c>
      <c r="H101" s="51">
        <f>_xlfn.IFERROR(INDEX('Provider Level Data'!F:F,MATCH($A101,'Provider Level Data'!$B:$B,0)),0)*$F101</f>
        <v>0</v>
      </c>
      <c r="I101" s="51">
        <f>_xlfn.IFERROR(INDEX('Provider Level Data'!G:G,MATCH($A101,'Provider Level Data'!$B:$B,0)),0)*$F101</f>
        <v>2983</v>
      </c>
      <c r="J101" s="51">
        <f>_xlfn.IFERROR(INDEX('Provider Level Data'!H:H,MATCH($A101,'Provider Level Data'!$B:$B,0)),0)*$F101</f>
        <v>2983</v>
      </c>
      <c r="K101" s="51">
        <f>_xlfn.IFERROR(INDEX('Provider Level Data'!M:M,MATCH($A101,'Provider Level Data'!$B:$B,0)),0)*$F101</f>
        <v>0</v>
      </c>
      <c r="L101" s="51">
        <f>_xlfn.IFERROR(INDEX('Provider Level Data'!N:N,MATCH($A101,'Provider Level Data'!$B:$B,0)),0)*$F101</f>
        <v>0</v>
      </c>
      <c r="M101" s="51">
        <f>_xlfn.IFERROR(INDEX('Provider Level Data'!O:O,MATCH($A101,'Provider Level Data'!$B:$B,0)),0)*$F101</f>
        <v>0</v>
      </c>
      <c r="N101" s="51">
        <f>_xlfn.IFERROR(INDEX('Provider Level Data'!P:P,MATCH($A101,'Provider Level Data'!$B:$B,0)),0)*$F101</f>
        <v>0</v>
      </c>
      <c r="P101" t="s">
        <v>364</v>
      </c>
      <c r="Q101" t="s">
        <v>183</v>
      </c>
    </row>
    <row r="102" spans="1:17" ht="12.75">
      <c r="A102" s="35" t="s">
        <v>132</v>
      </c>
      <c r="B102" s="35" t="s">
        <v>345</v>
      </c>
      <c r="C102" s="35" t="s">
        <v>398</v>
      </c>
      <c r="D102" s="35" t="s">
        <v>132</v>
      </c>
      <c r="E102" s="35" t="s">
        <v>398</v>
      </c>
      <c r="F102" s="68">
        <v>1</v>
      </c>
      <c r="G102" s="51">
        <f>_xlfn.IFERROR(INDEX('Provider Level Data'!E:E,MATCH($A102,'Provider Level Data'!$B:$B,0)),0)*$F102</f>
        <v>9593</v>
      </c>
      <c r="H102" s="51">
        <f>_xlfn.IFERROR(INDEX('Provider Level Data'!F:F,MATCH($A102,'Provider Level Data'!$B:$B,0)),0)*$F102</f>
        <v>0</v>
      </c>
      <c r="I102" s="51">
        <f>_xlfn.IFERROR(INDEX('Provider Level Data'!G:G,MATCH($A102,'Provider Level Data'!$B:$B,0)),0)*$F102</f>
        <v>5587</v>
      </c>
      <c r="J102" s="51">
        <f>_xlfn.IFERROR(INDEX('Provider Level Data'!H:H,MATCH($A102,'Provider Level Data'!$B:$B,0)),0)*$F102</f>
        <v>15180</v>
      </c>
      <c r="K102" s="51">
        <f>_xlfn.IFERROR(INDEX('Provider Level Data'!M:M,MATCH($A102,'Provider Level Data'!$B:$B,0)),0)*$F102</f>
        <v>3209</v>
      </c>
      <c r="L102" s="51">
        <f>_xlfn.IFERROR(INDEX('Provider Level Data'!N:N,MATCH($A102,'Provider Level Data'!$B:$B,0)),0)*$F102</f>
        <v>0</v>
      </c>
      <c r="M102" s="51">
        <f>_xlfn.IFERROR(INDEX('Provider Level Data'!O:O,MATCH($A102,'Provider Level Data'!$B:$B,0)),0)*$F102</f>
        <v>43</v>
      </c>
      <c r="N102" s="51">
        <f>_xlfn.IFERROR(INDEX('Provider Level Data'!P:P,MATCH($A102,'Provider Level Data'!$B:$B,0)),0)*$F102</f>
        <v>3252</v>
      </c>
      <c r="P102" t="s">
        <v>499</v>
      </c>
      <c r="Q102" t="s">
        <v>128</v>
      </c>
    </row>
    <row r="103" spans="1:17" ht="12.75">
      <c r="A103" s="35" t="s">
        <v>148</v>
      </c>
      <c r="B103" s="35" t="s">
        <v>345</v>
      </c>
      <c r="C103" s="35" t="s">
        <v>373</v>
      </c>
      <c r="D103" s="35" t="s">
        <v>148</v>
      </c>
      <c r="E103" s="35" t="s">
        <v>373</v>
      </c>
      <c r="F103" s="68">
        <v>1</v>
      </c>
      <c r="G103" s="51">
        <f>_xlfn.IFERROR(INDEX('Provider Level Data'!E:E,MATCH($A103,'Provider Level Data'!$B:$B,0)),0)*$F103</f>
        <v>9367</v>
      </c>
      <c r="H103" s="51">
        <f>_xlfn.IFERROR(INDEX('Provider Level Data'!F:F,MATCH($A103,'Provider Level Data'!$B:$B,0)),0)*$F103</f>
        <v>0</v>
      </c>
      <c r="I103" s="51">
        <f>_xlfn.IFERROR(INDEX('Provider Level Data'!G:G,MATCH($A103,'Provider Level Data'!$B:$B,0)),0)*$F103</f>
        <v>0</v>
      </c>
      <c r="J103" s="51">
        <f>_xlfn.IFERROR(INDEX('Provider Level Data'!H:H,MATCH($A103,'Provider Level Data'!$B:$B,0)),0)*$F103</f>
        <v>9367</v>
      </c>
      <c r="K103" s="51">
        <f>_xlfn.IFERROR(INDEX('Provider Level Data'!M:M,MATCH($A103,'Provider Level Data'!$B:$B,0)),0)*$F103</f>
        <v>2604</v>
      </c>
      <c r="L103" s="51">
        <f>_xlfn.IFERROR(INDEX('Provider Level Data'!N:N,MATCH($A103,'Provider Level Data'!$B:$B,0)),0)*$F103</f>
        <v>0</v>
      </c>
      <c r="M103" s="51">
        <f>_xlfn.IFERROR(INDEX('Provider Level Data'!O:O,MATCH($A103,'Provider Level Data'!$B:$B,0)),0)*$F103</f>
        <v>0</v>
      </c>
      <c r="N103" s="51">
        <f>_xlfn.IFERROR(INDEX('Provider Level Data'!P:P,MATCH($A103,'Provider Level Data'!$B:$B,0)),0)*$F103</f>
        <v>2604</v>
      </c>
      <c r="P103" t="s">
        <v>436</v>
      </c>
      <c r="Q103" t="s">
        <v>158</v>
      </c>
    </row>
    <row r="104" spans="1:17" ht="12.75">
      <c r="A104" s="35" t="s">
        <v>76</v>
      </c>
      <c r="B104" s="35" t="s">
        <v>345</v>
      </c>
      <c r="C104" s="35" t="s">
        <v>401</v>
      </c>
      <c r="D104" s="35" t="s">
        <v>76</v>
      </c>
      <c r="E104" s="35" t="s">
        <v>401</v>
      </c>
      <c r="F104" s="68">
        <v>1</v>
      </c>
      <c r="G104" s="51">
        <f>_xlfn.IFERROR(INDEX('Provider Level Data'!E:E,MATCH($A104,'Provider Level Data'!$B:$B,0)),0)*$F104</f>
        <v>5984</v>
      </c>
      <c r="H104" s="51">
        <f>_xlfn.IFERROR(INDEX('Provider Level Data'!F:F,MATCH($A104,'Provider Level Data'!$B:$B,0)),0)*$F104</f>
        <v>0</v>
      </c>
      <c r="I104" s="51">
        <f>_xlfn.IFERROR(INDEX('Provider Level Data'!G:G,MATCH($A104,'Provider Level Data'!$B:$B,0)),0)*$F104</f>
        <v>0</v>
      </c>
      <c r="J104" s="51">
        <f>_xlfn.IFERROR(INDEX('Provider Level Data'!H:H,MATCH($A104,'Provider Level Data'!$B:$B,0)),0)*$F104</f>
        <v>5984</v>
      </c>
      <c r="K104" s="51">
        <f>_xlfn.IFERROR(INDEX('Provider Level Data'!M:M,MATCH($A104,'Provider Level Data'!$B:$B,0)),0)*$F104</f>
        <v>1079</v>
      </c>
      <c r="L104" s="51">
        <f>_xlfn.IFERROR(INDEX('Provider Level Data'!N:N,MATCH($A104,'Provider Level Data'!$B:$B,0)),0)*$F104</f>
        <v>0</v>
      </c>
      <c r="M104" s="51">
        <f>_xlfn.IFERROR(INDEX('Provider Level Data'!O:O,MATCH($A104,'Provider Level Data'!$B:$B,0)),0)*$F104</f>
        <v>0</v>
      </c>
      <c r="N104" s="51">
        <f>_xlfn.IFERROR(INDEX('Provider Level Data'!P:P,MATCH($A104,'Provider Level Data'!$B:$B,0)),0)*$F104</f>
        <v>1079</v>
      </c>
      <c r="P104" t="s">
        <v>502</v>
      </c>
      <c r="Q104" t="s">
        <v>92</v>
      </c>
    </row>
    <row r="105" spans="1:17" ht="12.75">
      <c r="A105" s="35" t="s">
        <v>120</v>
      </c>
      <c r="B105" s="35" t="s">
        <v>345</v>
      </c>
      <c r="C105" s="35" t="s">
        <v>402</v>
      </c>
      <c r="D105" s="35" t="s">
        <v>120</v>
      </c>
      <c r="E105" s="35" t="s">
        <v>402</v>
      </c>
      <c r="F105" s="68">
        <v>1</v>
      </c>
      <c r="G105" s="51">
        <f>_xlfn.IFERROR(INDEX('Provider Level Data'!E:E,MATCH($A105,'Provider Level Data'!$B:$B,0)),0)*$F105</f>
        <v>12471</v>
      </c>
      <c r="H105" s="51">
        <f>_xlfn.IFERROR(INDEX('Provider Level Data'!F:F,MATCH($A105,'Provider Level Data'!$B:$B,0)),0)*$F105</f>
        <v>0</v>
      </c>
      <c r="I105" s="51">
        <f>_xlfn.IFERROR(INDEX('Provider Level Data'!G:G,MATCH($A105,'Provider Level Data'!$B:$B,0)),0)*$F105</f>
        <v>8863</v>
      </c>
      <c r="J105" s="51">
        <f>_xlfn.IFERROR(INDEX('Provider Level Data'!H:H,MATCH($A105,'Provider Level Data'!$B:$B,0)),0)*$F105</f>
        <v>21334</v>
      </c>
      <c r="K105" s="51">
        <f>_xlfn.IFERROR(INDEX('Provider Level Data'!M:M,MATCH($A105,'Provider Level Data'!$B:$B,0)),0)*$F105</f>
        <v>1819</v>
      </c>
      <c r="L105" s="51">
        <f>_xlfn.IFERROR(INDEX('Provider Level Data'!N:N,MATCH($A105,'Provider Level Data'!$B:$B,0)),0)*$F105</f>
        <v>0</v>
      </c>
      <c r="M105" s="51">
        <f>_xlfn.IFERROR(INDEX('Provider Level Data'!O:O,MATCH($A105,'Provider Level Data'!$B:$B,0)),0)*$F105</f>
        <v>152</v>
      </c>
      <c r="N105" s="51">
        <f>_xlfn.IFERROR(INDEX('Provider Level Data'!P:P,MATCH($A105,'Provider Level Data'!$B:$B,0)),0)*$F105</f>
        <v>1971</v>
      </c>
      <c r="P105" t="s">
        <v>505</v>
      </c>
      <c r="Q105" t="s">
        <v>167</v>
      </c>
    </row>
    <row r="106" spans="1:17" ht="12.75">
      <c r="A106" s="35" t="s">
        <v>178</v>
      </c>
      <c r="B106" s="35" t="s">
        <v>345</v>
      </c>
      <c r="C106" s="35" t="s">
        <v>378</v>
      </c>
      <c r="D106" s="35" t="s">
        <v>178</v>
      </c>
      <c r="E106" s="35" t="s">
        <v>378</v>
      </c>
      <c r="F106" s="68">
        <v>1</v>
      </c>
      <c r="G106" s="51">
        <f>_xlfn.IFERROR(INDEX('Provider Level Data'!E:E,MATCH($A106,'Provider Level Data'!$B:$B,0)),0)*$F106</f>
        <v>12304</v>
      </c>
      <c r="H106" s="51">
        <f>_xlfn.IFERROR(INDEX('Provider Level Data'!F:F,MATCH($A106,'Provider Level Data'!$B:$B,0)),0)*$F106</f>
        <v>0</v>
      </c>
      <c r="I106" s="51">
        <f>_xlfn.IFERROR(INDEX('Provider Level Data'!G:G,MATCH($A106,'Provider Level Data'!$B:$B,0)),0)*$F106</f>
        <v>2318</v>
      </c>
      <c r="J106" s="51">
        <f>_xlfn.IFERROR(INDEX('Provider Level Data'!H:H,MATCH($A106,'Provider Level Data'!$B:$B,0)),0)*$F106</f>
        <v>14622</v>
      </c>
      <c r="K106" s="51">
        <f>_xlfn.IFERROR(INDEX('Provider Level Data'!M:M,MATCH($A106,'Provider Level Data'!$B:$B,0)),0)*$F106</f>
        <v>4208</v>
      </c>
      <c r="L106" s="51">
        <f>_xlfn.IFERROR(INDEX('Provider Level Data'!N:N,MATCH($A106,'Provider Level Data'!$B:$B,0)),0)*$F106</f>
        <v>0</v>
      </c>
      <c r="M106" s="51">
        <f>_xlfn.IFERROR(INDEX('Provider Level Data'!O:O,MATCH($A106,'Provider Level Data'!$B:$B,0)),0)*$F106</f>
        <v>0</v>
      </c>
      <c r="N106" s="51">
        <f>_xlfn.IFERROR(INDEX('Provider Level Data'!P:P,MATCH($A106,'Provider Level Data'!$B:$B,0)),0)*$F106</f>
        <v>4208</v>
      </c>
      <c r="P106" t="s">
        <v>508</v>
      </c>
      <c r="Q106" t="s">
        <v>185</v>
      </c>
    </row>
    <row r="107" spans="1:17" ht="12.75">
      <c r="A107" s="35" t="s">
        <v>154</v>
      </c>
      <c r="B107" s="35" t="s">
        <v>345</v>
      </c>
      <c r="C107" s="35" t="s">
        <v>404</v>
      </c>
      <c r="D107" s="35" t="s">
        <v>154</v>
      </c>
      <c r="E107" s="35" t="s">
        <v>404</v>
      </c>
      <c r="F107" s="68">
        <v>1</v>
      </c>
      <c r="G107" s="51">
        <f>_xlfn.IFERROR(INDEX('Provider Level Data'!E:E,MATCH($A107,'Provider Level Data'!$B:$B,0)),0)*$F107</f>
        <v>32017</v>
      </c>
      <c r="H107" s="51">
        <f>_xlfn.IFERROR(INDEX('Provider Level Data'!F:F,MATCH($A107,'Provider Level Data'!$B:$B,0)),0)*$F107</f>
        <v>0</v>
      </c>
      <c r="I107" s="51">
        <f>_xlfn.IFERROR(INDEX('Provider Level Data'!G:G,MATCH($A107,'Provider Level Data'!$B:$B,0)),0)*$F107</f>
        <v>3429</v>
      </c>
      <c r="J107" s="51">
        <f>_xlfn.IFERROR(INDEX('Provider Level Data'!H:H,MATCH($A107,'Provider Level Data'!$B:$B,0)),0)*$F107</f>
        <v>35446</v>
      </c>
      <c r="K107" s="51">
        <f>_xlfn.IFERROR(INDEX('Provider Level Data'!M:M,MATCH($A107,'Provider Level Data'!$B:$B,0)),0)*$F107</f>
        <v>10670</v>
      </c>
      <c r="L107" s="51">
        <f>_xlfn.IFERROR(INDEX('Provider Level Data'!N:N,MATCH($A107,'Provider Level Data'!$B:$B,0)),0)*$F107</f>
        <v>0</v>
      </c>
      <c r="M107" s="51">
        <f>_xlfn.IFERROR(INDEX('Provider Level Data'!O:O,MATCH($A107,'Provider Level Data'!$B:$B,0)),0)*$F107</f>
        <v>36</v>
      </c>
      <c r="N107" s="51">
        <f>_xlfn.IFERROR(INDEX('Provider Level Data'!P:P,MATCH($A107,'Provider Level Data'!$B:$B,0)),0)*$F107</f>
        <v>10706</v>
      </c>
      <c r="P107" t="s">
        <v>450</v>
      </c>
      <c r="Q107" t="s">
        <v>63</v>
      </c>
    </row>
    <row r="108" spans="1:17" ht="12.75">
      <c r="A108" s="35" t="s">
        <v>117</v>
      </c>
      <c r="B108" s="35" t="s">
        <v>345</v>
      </c>
      <c r="C108" s="35" t="s">
        <v>388</v>
      </c>
      <c r="D108" s="35" t="s">
        <v>117</v>
      </c>
      <c r="E108" s="35" t="s">
        <v>388</v>
      </c>
      <c r="F108" s="68">
        <v>1</v>
      </c>
      <c r="G108" s="51">
        <f>_xlfn.IFERROR(INDEX('Provider Level Data'!E:E,MATCH($A108,'Provider Level Data'!$B:$B,0)),0)*$F108</f>
        <v>13331</v>
      </c>
      <c r="H108" s="51">
        <f>_xlfn.IFERROR(INDEX('Provider Level Data'!F:F,MATCH($A108,'Provider Level Data'!$B:$B,0)),0)*$F108</f>
        <v>2042</v>
      </c>
      <c r="I108" s="51">
        <f>_xlfn.IFERROR(INDEX('Provider Level Data'!G:G,MATCH($A108,'Provider Level Data'!$B:$B,0)),0)*$F108</f>
        <v>6497</v>
      </c>
      <c r="J108" s="51">
        <f>_xlfn.IFERROR(INDEX('Provider Level Data'!H:H,MATCH($A108,'Provider Level Data'!$B:$B,0)),0)*$F108</f>
        <v>21870</v>
      </c>
      <c r="K108" s="51">
        <f>_xlfn.IFERROR(INDEX('Provider Level Data'!M:M,MATCH($A108,'Provider Level Data'!$B:$B,0)),0)*$F108</f>
        <v>3956</v>
      </c>
      <c r="L108" s="51">
        <f>_xlfn.IFERROR(INDEX('Provider Level Data'!N:N,MATCH($A108,'Provider Level Data'!$B:$B,0)),0)*$F108</f>
        <v>6</v>
      </c>
      <c r="M108" s="51">
        <f>_xlfn.IFERROR(INDEX('Provider Level Data'!O:O,MATCH($A108,'Provider Level Data'!$B:$B,0)),0)*$F108</f>
        <v>207</v>
      </c>
      <c r="N108" s="51">
        <f>_xlfn.IFERROR(INDEX('Provider Level Data'!P:P,MATCH($A108,'Provider Level Data'!$B:$B,0)),0)*$F108</f>
        <v>4169</v>
      </c>
      <c r="P108" t="s">
        <v>445</v>
      </c>
      <c r="Q108" t="s">
        <v>153</v>
      </c>
    </row>
    <row r="109" spans="1:17" ht="12.75">
      <c r="A109" s="35" t="s">
        <v>179</v>
      </c>
      <c r="B109" s="35" t="s">
        <v>345</v>
      </c>
      <c r="C109" s="35" t="s">
        <v>375</v>
      </c>
      <c r="D109" s="35" t="s">
        <v>179</v>
      </c>
      <c r="E109" s="35" t="s">
        <v>375</v>
      </c>
      <c r="F109" s="68">
        <v>1</v>
      </c>
      <c r="G109" s="51">
        <f>_xlfn.IFERROR(INDEX('Provider Level Data'!E:E,MATCH($A109,'Provider Level Data'!$B:$B,0)),0)*$F109</f>
        <v>21059</v>
      </c>
      <c r="H109" s="51">
        <f>_xlfn.IFERROR(INDEX('Provider Level Data'!F:F,MATCH($A109,'Provider Level Data'!$B:$B,0)),0)*$F109</f>
        <v>1940</v>
      </c>
      <c r="I109" s="51">
        <f>_xlfn.IFERROR(INDEX('Provider Level Data'!G:G,MATCH($A109,'Provider Level Data'!$B:$B,0)),0)*$F109</f>
        <v>0</v>
      </c>
      <c r="J109" s="51">
        <f>_xlfn.IFERROR(INDEX('Provider Level Data'!H:H,MATCH($A109,'Provider Level Data'!$B:$B,0)),0)*$F109</f>
        <v>22999</v>
      </c>
      <c r="K109" s="51">
        <f>_xlfn.IFERROR(INDEX('Provider Level Data'!M:M,MATCH($A109,'Provider Level Data'!$B:$B,0)),0)*$F109</f>
        <v>5675</v>
      </c>
      <c r="L109" s="51">
        <f>_xlfn.IFERROR(INDEX('Provider Level Data'!N:N,MATCH($A109,'Provider Level Data'!$B:$B,0)),0)*$F109</f>
        <v>46</v>
      </c>
      <c r="M109" s="51">
        <f>_xlfn.IFERROR(INDEX('Provider Level Data'!O:O,MATCH($A109,'Provider Level Data'!$B:$B,0)),0)*$F109</f>
        <v>0</v>
      </c>
      <c r="N109" s="51">
        <f>_xlfn.IFERROR(INDEX('Provider Level Data'!P:P,MATCH($A109,'Provider Level Data'!$B:$B,0)),0)*$F109</f>
        <v>5721</v>
      </c>
      <c r="P109" t="s">
        <v>409</v>
      </c>
      <c r="Q109" t="s">
        <v>72</v>
      </c>
    </row>
    <row r="110" spans="1:17" ht="12.75">
      <c r="A110" s="35" t="s">
        <v>109</v>
      </c>
      <c r="B110" s="35" t="s">
        <v>345</v>
      </c>
      <c r="C110" s="35" t="s">
        <v>410</v>
      </c>
      <c r="D110" s="35" t="s">
        <v>109</v>
      </c>
      <c r="E110" s="35" t="s">
        <v>410</v>
      </c>
      <c r="F110" s="68">
        <v>1</v>
      </c>
      <c r="G110" s="51">
        <f>_xlfn.IFERROR(INDEX('Provider Level Data'!E:E,MATCH($A110,'Provider Level Data'!$B:$B,0)),0)*$F110</f>
        <v>15539</v>
      </c>
      <c r="H110" s="51">
        <f>_xlfn.IFERROR(INDEX('Provider Level Data'!F:F,MATCH($A110,'Provider Level Data'!$B:$B,0)),0)*$F110</f>
        <v>472</v>
      </c>
      <c r="I110" s="51">
        <f>_xlfn.IFERROR(INDEX('Provider Level Data'!G:G,MATCH($A110,'Provider Level Data'!$B:$B,0)),0)*$F110</f>
        <v>6818</v>
      </c>
      <c r="J110" s="51">
        <f>_xlfn.IFERROR(INDEX('Provider Level Data'!H:H,MATCH($A110,'Provider Level Data'!$B:$B,0)),0)*$F110</f>
        <v>22829</v>
      </c>
      <c r="K110" s="51">
        <f>_xlfn.IFERROR(INDEX('Provider Level Data'!M:M,MATCH($A110,'Provider Level Data'!$B:$B,0)),0)*$F110</f>
        <v>4077</v>
      </c>
      <c r="L110" s="51">
        <f>_xlfn.IFERROR(INDEX('Provider Level Data'!N:N,MATCH($A110,'Provider Level Data'!$B:$B,0)),0)*$F110</f>
        <v>0</v>
      </c>
      <c r="M110" s="51">
        <f>_xlfn.IFERROR(INDEX('Provider Level Data'!O:O,MATCH($A110,'Provider Level Data'!$B:$B,0)),0)*$F110</f>
        <v>144</v>
      </c>
      <c r="N110" s="51">
        <f>_xlfn.IFERROR(INDEX('Provider Level Data'!P:P,MATCH($A110,'Provider Level Data'!$B:$B,0)),0)*$F110</f>
        <v>4221</v>
      </c>
      <c r="P110" t="s">
        <v>458</v>
      </c>
      <c r="Q110" t="s">
        <v>163</v>
      </c>
    </row>
    <row r="111" spans="1:17" ht="12.75">
      <c r="A111" s="35" t="s">
        <v>62</v>
      </c>
      <c r="B111" s="35" t="s">
        <v>345</v>
      </c>
      <c r="C111" s="35" t="s">
        <v>408</v>
      </c>
      <c r="D111" s="35" t="s">
        <v>62</v>
      </c>
      <c r="E111" s="35" t="s">
        <v>408</v>
      </c>
      <c r="F111" s="68">
        <v>1</v>
      </c>
      <c r="G111" s="51">
        <f>_xlfn.IFERROR(INDEX('Provider Level Data'!E:E,MATCH($A111,'Provider Level Data'!$B:$B,0)),0)*$F111</f>
        <v>7046</v>
      </c>
      <c r="H111" s="51">
        <f>_xlfn.IFERROR(INDEX('Provider Level Data'!F:F,MATCH($A111,'Provider Level Data'!$B:$B,0)),0)*$F111</f>
        <v>0</v>
      </c>
      <c r="I111" s="51">
        <f>_xlfn.IFERROR(INDEX('Provider Level Data'!G:G,MATCH($A111,'Provider Level Data'!$B:$B,0)),0)*$F111</f>
        <v>2645</v>
      </c>
      <c r="J111" s="51">
        <f>_xlfn.IFERROR(INDEX('Provider Level Data'!H:H,MATCH($A111,'Provider Level Data'!$B:$B,0)),0)*$F111</f>
        <v>9691</v>
      </c>
      <c r="K111" s="51">
        <f>_xlfn.IFERROR(INDEX('Provider Level Data'!M:M,MATCH($A111,'Provider Level Data'!$B:$B,0)),0)*$F111</f>
        <v>2284</v>
      </c>
      <c r="L111" s="51">
        <f>_xlfn.IFERROR(INDEX('Provider Level Data'!N:N,MATCH($A111,'Provider Level Data'!$B:$B,0)),0)*$F111</f>
        <v>0</v>
      </c>
      <c r="M111" s="51">
        <f>_xlfn.IFERROR(INDEX('Provider Level Data'!O:O,MATCH($A111,'Provider Level Data'!$B:$B,0)),0)*$F111</f>
        <v>3</v>
      </c>
      <c r="N111" s="51">
        <f>_xlfn.IFERROR(INDEX('Provider Level Data'!P:P,MATCH($A111,'Provider Level Data'!$B:$B,0)),0)*$F111</f>
        <v>2287</v>
      </c>
      <c r="P111" t="s">
        <v>514</v>
      </c>
      <c r="Q111" t="s">
        <v>192</v>
      </c>
    </row>
    <row r="112" spans="1:17" ht="12.75">
      <c r="A112" s="35" t="s">
        <v>254</v>
      </c>
      <c r="B112" s="35" t="s">
        <v>345</v>
      </c>
      <c r="C112" s="35" t="s">
        <v>407</v>
      </c>
      <c r="D112" s="35" t="s">
        <v>62</v>
      </c>
      <c r="E112" s="35" t="s">
        <v>408</v>
      </c>
      <c r="F112" s="68">
        <v>1</v>
      </c>
      <c r="G112" s="51">
        <f>_xlfn.IFERROR(INDEX('Provider Level Data'!E:E,MATCH($A112,'Provider Level Data'!$B:$B,0)),0)*$F112</f>
        <v>0</v>
      </c>
      <c r="H112" s="51">
        <f>_xlfn.IFERROR(INDEX('Provider Level Data'!F:F,MATCH($A112,'Provider Level Data'!$B:$B,0)),0)*$F112</f>
        <v>0</v>
      </c>
      <c r="I112" s="51">
        <f>_xlfn.IFERROR(INDEX('Provider Level Data'!G:G,MATCH($A112,'Provider Level Data'!$B:$B,0)),0)*$F112</f>
        <v>3166</v>
      </c>
      <c r="J112" s="51">
        <f>_xlfn.IFERROR(INDEX('Provider Level Data'!H:H,MATCH($A112,'Provider Level Data'!$B:$B,0)),0)*$F112</f>
        <v>3166</v>
      </c>
      <c r="K112" s="51">
        <f>_xlfn.IFERROR(INDEX('Provider Level Data'!M:M,MATCH($A112,'Provider Level Data'!$B:$B,0)),0)*$F112</f>
        <v>0</v>
      </c>
      <c r="L112" s="51">
        <f>_xlfn.IFERROR(INDEX('Provider Level Data'!N:N,MATCH($A112,'Provider Level Data'!$B:$B,0)),0)*$F112</f>
        <v>0</v>
      </c>
      <c r="M112" s="51">
        <f>_xlfn.IFERROR(INDEX('Provider Level Data'!O:O,MATCH($A112,'Provider Level Data'!$B:$B,0)),0)*$F112</f>
        <v>0</v>
      </c>
      <c r="N112" s="51">
        <f>_xlfn.IFERROR(INDEX('Provider Level Data'!P:P,MATCH($A112,'Provider Level Data'!$B:$B,0)),0)*$F112</f>
        <v>0</v>
      </c>
      <c r="P112" t="s">
        <v>516</v>
      </c>
      <c r="Q112" t="s">
        <v>197</v>
      </c>
    </row>
    <row r="113" spans="1:17" ht="12.75">
      <c r="A113" s="35" t="s">
        <v>181</v>
      </c>
      <c r="B113" s="35" t="s">
        <v>345</v>
      </c>
      <c r="C113" s="35" t="s">
        <v>413</v>
      </c>
      <c r="D113" s="35" t="s">
        <v>181</v>
      </c>
      <c r="E113" s="35" t="s">
        <v>413</v>
      </c>
      <c r="F113" s="68">
        <v>1</v>
      </c>
      <c r="G113" s="51">
        <f>_xlfn.IFERROR(INDEX('Provider Level Data'!E:E,MATCH($A113,'Provider Level Data'!$B:$B,0)),0)*$F113</f>
        <v>9048</v>
      </c>
      <c r="H113" s="51">
        <f>_xlfn.IFERROR(INDEX('Provider Level Data'!F:F,MATCH($A113,'Provider Level Data'!$B:$B,0)),0)*$F113</f>
        <v>0</v>
      </c>
      <c r="I113" s="51">
        <f>_xlfn.IFERROR(INDEX('Provider Level Data'!G:G,MATCH($A113,'Provider Level Data'!$B:$B,0)),0)*$F113</f>
        <v>5004</v>
      </c>
      <c r="J113" s="51">
        <f>_xlfn.IFERROR(INDEX('Provider Level Data'!H:H,MATCH($A113,'Provider Level Data'!$B:$B,0)),0)*$F113</f>
        <v>14052</v>
      </c>
      <c r="K113" s="51">
        <f>_xlfn.IFERROR(INDEX('Provider Level Data'!M:M,MATCH($A113,'Provider Level Data'!$B:$B,0)),0)*$F113</f>
        <v>3191</v>
      </c>
      <c r="L113" s="51">
        <f>_xlfn.IFERROR(INDEX('Provider Level Data'!N:N,MATCH($A113,'Provider Level Data'!$B:$B,0)),0)*$F113</f>
        <v>0</v>
      </c>
      <c r="M113" s="51">
        <f>_xlfn.IFERROR(INDEX('Provider Level Data'!O:O,MATCH($A113,'Provider Level Data'!$B:$B,0)),0)*$F113</f>
        <v>29</v>
      </c>
      <c r="N113" s="51">
        <f>_xlfn.IFERROR(INDEX('Provider Level Data'!P:P,MATCH($A113,'Provider Level Data'!$B:$B,0)),0)*$F113</f>
        <v>3220</v>
      </c>
      <c r="P113" t="s">
        <v>517</v>
      </c>
      <c r="Q113" t="s">
        <v>131</v>
      </c>
    </row>
    <row r="114" spans="1:17" ht="12.75">
      <c r="A114" s="35" t="s">
        <v>97</v>
      </c>
      <c r="B114" s="35" t="s">
        <v>345</v>
      </c>
      <c r="C114" s="35" t="s">
        <v>416</v>
      </c>
      <c r="D114" s="35" t="s">
        <v>97</v>
      </c>
      <c r="E114" s="35" t="s">
        <v>416</v>
      </c>
      <c r="F114" s="68">
        <v>1</v>
      </c>
      <c r="G114" s="51">
        <f>_xlfn.IFERROR(INDEX('Provider Level Data'!E:E,MATCH($A114,'Provider Level Data'!$B:$B,0)),0)*$F114</f>
        <v>6235</v>
      </c>
      <c r="H114" s="51">
        <f>_xlfn.IFERROR(INDEX('Provider Level Data'!F:F,MATCH($A114,'Provider Level Data'!$B:$B,0)),0)*$F114</f>
        <v>0</v>
      </c>
      <c r="I114" s="51">
        <f>_xlfn.IFERROR(INDEX('Provider Level Data'!G:G,MATCH($A114,'Provider Level Data'!$B:$B,0)),0)*$F114</f>
        <v>460</v>
      </c>
      <c r="J114" s="51">
        <f>_xlfn.IFERROR(INDEX('Provider Level Data'!H:H,MATCH($A114,'Provider Level Data'!$B:$B,0)),0)*$F114</f>
        <v>6695</v>
      </c>
      <c r="K114" s="51">
        <f>_xlfn.IFERROR(INDEX('Provider Level Data'!M:M,MATCH($A114,'Provider Level Data'!$B:$B,0)),0)*$F114</f>
        <v>712</v>
      </c>
      <c r="L114" s="51">
        <f>_xlfn.IFERROR(INDEX('Provider Level Data'!N:N,MATCH($A114,'Provider Level Data'!$B:$B,0)),0)*$F114</f>
        <v>0</v>
      </c>
      <c r="M114" s="51">
        <f>_xlfn.IFERROR(INDEX('Provider Level Data'!O:O,MATCH($A114,'Provider Level Data'!$B:$B,0)),0)*$F114</f>
        <v>0</v>
      </c>
      <c r="N114" s="51">
        <f>_xlfn.IFERROR(INDEX('Provider Level Data'!P:P,MATCH($A114,'Provider Level Data'!$B:$B,0)),0)*$F114</f>
        <v>712</v>
      </c>
      <c r="P114" t="s">
        <v>519</v>
      </c>
      <c r="Q114" t="s">
        <v>61</v>
      </c>
    </row>
    <row r="115" spans="1:17" ht="12.75">
      <c r="A115" s="35" t="s">
        <v>184</v>
      </c>
      <c r="B115" s="35" t="s">
        <v>345</v>
      </c>
      <c r="C115" s="35" t="s">
        <v>417</v>
      </c>
      <c r="D115" s="35" t="s">
        <v>184</v>
      </c>
      <c r="E115" s="35" t="s">
        <v>417</v>
      </c>
      <c r="F115" s="68">
        <v>1</v>
      </c>
      <c r="G115" s="51">
        <f>_xlfn.IFERROR(INDEX('Provider Level Data'!E:E,MATCH($A115,'Provider Level Data'!$B:$B,0)),0)*$F115</f>
        <v>10964</v>
      </c>
      <c r="H115" s="51">
        <f>_xlfn.IFERROR(INDEX('Provider Level Data'!F:F,MATCH($A115,'Provider Level Data'!$B:$B,0)),0)*$F115</f>
        <v>0</v>
      </c>
      <c r="I115" s="51">
        <f>_xlfn.IFERROR(INDEX('Provider Level Data'!G:G,MATCH($A115,'Provider Level Data'!$B:$B,0)),0)*$F115</f>
        <v>5845</v>
      </c>
      <c r="J115" s="51">
        <f>_xlfn.IFERROR(INDEX('Provider Level Data'!H:H,MATCH($A115,'Provider Level Data'!$B:$B,0)),0)*$F115</f>
        <v>16809</v>
      </c>
      <c r="K115" s="51">
        <f>_xlfn.IFERROR(INDEX('Provider Level Data'!M:M,MATCH($A115,'Provider Level Data'!$B:$B,0)),0)*$F115</f>
        <v>3749</v>
      </c>
      <c r="L115" s="51">
        <f>_xlfn.IFERROR(INDEX('Provider Level Data'!N:N,MATCH($A115,'Provider Level Data'!$B:$B,0)),0)*$F115</f>
        <v>0</v>
      </c>
      <c r="M115" s="51">
        <f>_xlfn.IFERROR(INDEX('Provider Level Data'!O:O,MATCH($A115,'Provider Level Data'!$B:$B,0)),0)*$F115</f>
        <v>3</v>
      </c>
      <c r="N115" s="51">
        <f>_xlfn.IFERROR(INDEX('Provider Level Data'!P:P,MATCH($A115,'Provider Level Data'!$B:$B,0)),0)*$F115</f>
        <v>3752</v>
      </c>
      <c r="P115" t="s">
        <v>483</v>
      </c>
      <c r="Q115" t="s">
        <v>171</v>
      </c>
    </row>
    <row r="116" spans="1:17" ht="12.75">
      <c r="A116" s="35" t="s">
        <v>122</v>
      </c>
      <c r="B116" s="35" t="s">
        <v>345</v>
      </c>
      <c r="C116" s="35" t="s">
        <v>419</v>
      </c>
      <c r="D116" s="35" t="s">
        <v>122</v>
      </c>
      <c r="E116" s="35" t="s">
        <v>419</v>
      </c>
      <c r="F116" s="68">
        <v>1</v>
      </c>
      <c r="G116" s="51">
        <f>_xlfn.IFERROR(INDEX('Provider Level Data'!E:E,MATCH($A116,'Provider Level Data'!$B:$B,0)),0)*$F116</f>
        <v>5294</v>
      </c>
      <c r="H116" s="51">
        <f>_xlfn.IFERROR(INDEX('Provider Level Data'!F:F,MATCH($A116,'Provider Level Data'!$B:$B,0)),0)*$F116</f>
        <v>0</v>
      </c>
      <c r="I116" s="51">
        <f>_xlfn.IFERROR(INDEX('Provider Level Data'!G:G,MATCH($A116,'Provider Level Data'!$B:$B,0)),0)*$F116</f>
        <v>0</v>
      </c>
      <c r="J116" s="51">
        <f>_xlfn.IFERROR(INDEX('Provider Level Data'!H:H,MATCH($A116,'Provider Level Data'!$B:$B,0)),0)*$F116</f>
        <v>5294</v>
      </c>
      <c r="K116" s="51">
        <f>_xlfn.IFERROR(INDEX('Provider Level Data'!M:M,MATCH($A116,'Provider Level Data'!$B:$B,0)),0)*$F116</f>
        <v>791</v>
      </c>
      <c r="L116" s="51">
        <f>_xlfn.IFERROR(INDEX('Provider Level Data'!N:N,MATCH($A116,'Provider Level Data'!$B:$B,0)),0)*$F116</f>
        <v>0</v>
      </c>
      <c r="M116" s="51">
        <f>_xlfn.IFERROR(INDEX('Provider Level Data'!O:O,MATCH($A116,'Provider Level Data'!$B:$B,0)),0)*$F116</f>
        <v>0</v>
      </c>
      <c r="N116" s="51">
        <f>_xlfn.IFERROR(INDEX('Provider Level Data'!P:P,MATCH($A116,'Provider Level Data'!$B:$B,0)),0)*$F116</f>
        <v>791</v>
      </c>
      <c r="P116" t="s">
        <v>522</v>
      </c>
      <c r="Q116" t="s">
        <v>189</v>
      </c>
    </row>
    <row r="117" spans="1:17" ht="12.75">
      <c r="A117" s="35" t="s">
        <v>87</v>
      </c>
      <c r="B117" s="35" t="s">
        <v>284</v>
      </c>
      <c r="C117" s="35" t="s">
        <v>420</v>
      </c>
      <c r="D117" s="35" t="s">
        <v>87</v>
      </c>
      <c r="E117" s="35" t="s">
        <v>420</v>
      </c>
      <c r="F117" s="68">
        <v>1</v>
      </c>
      <c r="G117" s="51">
        <f>_xlfn.IFERROR(INDEX('Provider Level Data'!E:E,MATCH($A117,'Provider Level Data'!$B:$B,0)),0)*$F117</f>
        <v>7834</v>
      </c>
      <c r="H117" s="51">
        <f>_xlfn.IFERROR(INDEX('Provider Level Data'!F:F,MATCH($A117,'Provider Level Data'!$B:$B,0)),0)*$F117</f>
        <v>0</v>
      </c>
      <c r="I117" s="51">
        <f>_xlfn.IFERROR(INDEX('Provider Level Data'!G:G,MATCH($A117,'Provider Level Data'!$B:$B,0)),0)*$F117</f>
        <v>435</v>
      </c>
      <c r="J117" s="51">
        <f>_xlfn.IFERROR(INDEX('Provider Level Data'!H:H,MATCH($A117,'Provider Level Data'!$B:$B,0)),0)*$F117</f>
        <v>8269</v>
      </c>
      <c r="K117" s="51">
        <f>_xlfn.IFERROR(INDEX('Provider Level Data'!M:M,MATCH($A117,'Provider Level Data'!$B:$B,0)),0)*$F117</f>
        <v>2087</v>
      </c>
      <c r="L117" s="51">
        <f>_xlfn.IFERROR(INDEX('Provider Level Data'!N:N,MATCH($A117,'Provider Level Data'!$B:$B,0)),0)*$F117</f>
        <v>0</v>
      </c>
      <c r="M117" s="51">
        <f>_xlfn.IFERROR(INDEX('Provider Level Data'!O:O,MATCH($A117,'Provider Level Data'!$B:$B,0)),0)*$F117</f>
        <v>3</v>
      </c>
      <c r="N117" s="51">
        <f>_xlfn.IFERROR(INDEX('Provider Level Data'!P:P,MATCH($A117,'Provider Level Data'!$B:$B,0)),0)*$F117</f>
        <v>2090</v>
      </c>
      <c r="P117" t="s">
        <v>465</v>
      </c>
      <c r="Q117" t="s">
        <v>83</v>
      </c>
    </row>
    <row r="118" spans="1:17" ht="12.75">
      <c r="A118" s="35" t="s">
        <v>74</v>
      </c>
      <c r="B118" s="35" t="s">
        <v>284</v>
      </c>
      <c r="C118" s="35" t="s">
        <v>423</v>
      </c>
      <c r="D118" s="35" t="s">
        <v>74</v>
      </c>
      <c r="E118" s="35" t="s">
        <v>423</v>
      </c>
      <c r="F118" s="68">
        <v>1</v>
      </c>
      <c r="G118" s="51">
        <f>_xlfn.IFERROR(INDEX('Provider Level Data'!E:E,MATCH($A118,'Provider Level Data'!$B:$B,0)),0)*$F118</f>
        <v>5083</v>
      </c>
      <c r="H118" s="51">
        <f>_xlfn.IFERROR(INDEX('Provider Level Data'!F:F,MATCH($A118,'Provider Level Data'!$B:$B,0)),0)*$F118</f>
        <v>727</v>
      </c>
      <c r="I118" s="51">
        <f>_xlfn.IFERROR(INDEX('Provider Level Data'!G:G,MATCH($A118,'Provider Level Data'!$B:$B,0)),0)*$F118</f>
        <v>103</v>
      </c>
      <c r="J118" s="51">
        <f>_xlfn.IFERROR(INDEX('Provider Level Data'!H:H,MATCH($A118,'Provider Level Data'!$B:$B,0)),0)*$F118</f>
        <v>5913</v>
      </c>
      <c r="K118" s="51">
        <f>_xlfn.IFERROR(INDEX('Provider Level Data'!M:M,MATCH($A118,'Provider Level Data'!$B:$B,0)),0)*$F118</f>
        <v>722</v>
      </c>
      <c r="L118" s="51">
        <f>_xlfn.IFERROR(INDEX('Provider Level Data'!N:N,MATCH($A118,'Provider Level Data'!$B:$B,0)),0)*$F118</f>
        <v>0</v>
      </c>
      <c r="M118" s="51">
        <f>_xlfn.IFERROR(INDEX('Provider Level Data'!O:O,MATCH($A118,'Provider Level Data'!$B:$B,0)),0)*$F118</f>
        <v>0</v>
      </c>
      <c r="N118" s="51">
        <f>_xlfn.IFERROR(INDEX('Provider Level Data'!P:P,MATCH($A118,'Provider Level Data'!$B:$B,0)),0)*$F118</f>
        <v>722</v>
      </c>
      <c r="P118" t="s">
        <v>476</v>
      </c>
      <c r="Q118" t="s">
        <v>159</v>
      </c>
    </row>
    <row r="119" spans="1:17" ht="12.75">
      <c r="A119" s="35" t="s">
        <v>66</v>
      </c>
      <c r="B119" s="35" t="s">
        <v>284</v>
      </c>
      <c r="C119" s="35" t="s">
        <v>426</v>
      </c>
      <c r="D119" s="35" t="s">
        <v>66</v>
      </c>
      <c r="E119" s="35" t="s">
        <v>426</v>
      </c>
      <c r="F119" s="68">
        <v>1</v>
      </c>
      <c r="G119" s="51">
        <f>_xlfn.IFERROR(INDEX('Provider Level Data'!E:E,MATCH($A119,'Provider Level Data'!$B:$B,0)),0)*$F119</f>
        <v>5697</v>
      </c>
      <c r="H119" s="51">
        <f>_xlfn.IFERROR(INDEX('Provider Level Data'!F:F,MATCH($A119,'Provider Level Data'!$B:$B,0)),0)*$F119</f>
        <v>0</v>
      </c>
      <c r="I119" s="51">
        <f>_xlfn.IFERROR(INDEX('Provider Level Data'!G:G,MATCH($A119,'Provider Level Data'!$B:$B,0)),0)*$F119</f>
        <v>0</v>
      </c>
      <c r="J119" s="51">
        <f>_xlfn.IFERROR(INDEX('Provider Level Data'!H:H,MATCH($A119,'Provider Level Data'!$B:$B,0)),0)*$F119</f>
        <v>5697</v>
      </c>
      <c r="K119" s="51">
        <f>_xlfn.IFERROR(INDEX('Provider Level Data'!M:M,MATCH($A119,'Provider Level Data'!$B:$B,0)),0)*$F119</f>
        <v>247</v>
      </c>
      <c r="L119" s="51">
        <f>_xlfn.IFERROR(INDEX('Provider Level Data'!N:N,MATCH($A119,'Provider Level Data'!$B:$B,0)),0)*$F119</f>
        <v>0</v>
      </c>
      <c r="M119" s="51">
        <f>_xlfn.IFERROR(INDEX('Provider Level Data'!O:O,MATCH($A119,'Provider Level Data'!$B:$B,0)),0)*$F119</f>
        <v>0</v>
      </c>
      <c r="N119" s="51">
        <f>_xlfn.IFERROR(INDEX('Provider Level Data'!P:P,MATCH($A119,'Provider Level Data'!$B:$B,0)),0)*$F119</f>
        <v>247</v>
      </c>
      <c r="P119" t="s">
        <v>524</v>
      </c>
      <c r="Q119" t="s">
        <v>129</v>
      </c>
    </row>
    <row r="120" spans="1:17" ht="12.75">
      <c r="A120" s="35" t="s">
        <v>91</v>
      </c>
      <c r="B120" s="35" t="s">
        <v>284</v>
      </c>
      <c r="C120" s="35" t="s">
        <v>429</v>
      </c>
      <c r="D120" s="35" t="s">
        <v>91</v>
      </c>
      <c r="E120" s="35" t="s">
        <v>429</v>
      </c>
      <c r="F120" s="68">
        <v>1</v>
      </c>
      <c r="G120" s="51">
        <f>_xlfn.IFERROR(INDEX('Provider Level Data'!E:E,MATCH($A120,'Provider Level Data'!$B:$B,0)),0)*$F120</f>
        <v>8612</v>
      </c>
      <c r="H120" s="51">
        <f>_xlfn.IFERROR(INDEX('Provider Level Data'!F:F,MATCH($A120,'Provider Level Data'!$B:$B,0)),0)*$F120</f>
        <v>0</v>
      </c>
      <c r="I120" s="51">
        <f>_xlfn.IFERROR(INDEX('Provider Level Data'!G:G,MATCH($A120,'Provider Level Data'!$B:$B,0)),0)*$F120</f>
        <v>0</v>
      </c>
      <c r="J120" s="51">
        <f>_xlfn.IFERROR(INDEX('Provider Level Data'!H:H,MATCH($A120,'Provider Level Data'!$B:$B,0)),0)*$F120</f>
        <v>8612</v>
      </c>
      <c r="K120" s="51">
        <f>_xlfn.IFERROR(INDEX('Provider Level Data'!M:M,MATCH($A120,'Provider Level Data'!$B:$B,0)),0)*$F120</f>
        <v>341</v>
      </c>
      <c r="L120" s="51">
        <f>_xlfn.IFERROR(INDEX('Provider Level Data'!N:N,MATCH($A120,'Provider Level Data'!$B:$B,0)),0)*$F120</f>
        <v>0</v>
      </c>
      <c r="M120" s="51">
        <f>_xlfn.IFERROR(INDEX('Provider Level Data'!O:O,MATCH($A120,'Provider Level Data'!$B:$B,0)),0)*$F120</f>
        <v>0</v>
      </c>
      <c r="N120" s="51">
        <f>_xlfn.IFERROR(INDEX('Provider Level Data'!P:P,MATCH($A120,'Provider Level Data'!$B:$B,0)),0)*$F120</f>
        <v>341</v>
      </c>
      <c r="P120" t="s">
        <v>463</v>
      </c>
      <c r="Q120" t="s">
        <v>130</v>
      </c>
    </row>
    <row r="121" spans="1:17" ht="12.75">
      <c r="A121" s="35" t="s">
        <v>194</v>
      </c>
      <c r="B121" s="35" t="s">
        <v>284</v>
      </c>
      <c r="C121" s="35" t="s">
        <v>432</v>
      </c>
      <c r="D121" s="35" t="s">
        <v>194</v>
      </c>
      <c r="E121" s="35" t="s">
        <v>432</v>
      </c>
      <c r="F121" s="68">
        <v>1</v>
      </c>
      <c r="G121" s="51">
        <f>_xlfn.IFERROR(INDEX('Provider Level Data'!E:E,MATCH($A121,'Provider Level Data'!$B:$B,0)),0)*$F121</f>
        <v>6565</v>
      </c>
      <c r="H121" s="51">
        <f>_xlfn.IFERROR(INDEX('Provider Level Data'!F:F,MATCH($A121,'Provider Level Data'!$B:$B,0)),0)*$F121</f>
        <v>0</v>
      </c>
      <c r="I121" s="51">
        <f>_xlfn.IFERROR(INDEX('Provider Level Data'!G:G,MATCH($A121,'Provider Level Data'!$B:$B,0)),0)*$F121</f>
        <v>12262</v>
      </c>
      <c r="J121" s="51">
        <f>_xlfn.IFERROR(INDEX('Provider Level Data'!H:H,MATCH($A121,'Provider Level Data'!$B:$B,0)),0)*$F121</f>
        <v>18827</v>
      </c>
      <c r="K121" s="51">
        <f>_xlfn.IFERROR(INDEX('Provider Level Data'!M:M,MATCH($A121,'Provider Level Data'!$B:$B,0)),0)*$F121</f>
        <v>2044</v>
      </c>
      <c r="L121" s="51">
        <f>_xlfn.IFERROR(INDEX('Provider Level Data'!N:N,MATCH($A121,'Provider Level Data'!$B:$B,0)),0)*$F121</f>
        <v>0</v>
      </c>
      <c r="M121" s="51">
        <f>_xlfn.IFERROR(INDEX('Provider Level Data'!O:O,MATCH($A121,'Provider Level Data'!$B:$B,0)),0)*$F121</f>
        <v>31</v>
      </c>
      <c r="N121" s="51">
        <f>_xlfn.IFERROR(INDEX('Provider Level Data'!P:P,MATCH($A121,'Provider Level Data'!$B:$B,0)),0)*$F121</f>
        <v>2075</v>
      </c>
      <c r="P121" t="s">
        <v>525</v>
      </c>
      <c r="Q121" t="s">
        <v>45</v>
      </c>
    </row>
    <row r="122" spans="1:17" ht="12.75">
      <c r="A122" s="35" t="s">
        <v>127</v>
      </c>
      <c r="B122" s="35" t="s">
        <v>284</v>
      </c>
      <c r="C122" s="35" t="s">
        <v>415</v>
      </c>
      <c r="D122" s="35" t="s">
        <v>127</v>
      </c>
      <c r="E122" s="35" t="s">
        <v>415</v>
      </c>
      <c r="F122" s="68">
        <v>1</v>
      </c>
      <c r="G122" s="51">
        <f>_xlfn.IFERROR(INDEX('Provider Level Data'!E:E,MATCH($A122,'Provider Level Data'!$B:$B,0)),0)*$F122</f>
        <v>9408</v>
      </c>
      <c r="H122" s="51">
        <f>_xlfn.IFERROR(INDEX('Provider Level Data'!F:F,MATCH($A122,'Provider Level Data'!$B:$B,0)),0)*$F122</f>
        <v>0</v>
      </c>
      <c r="I122" s="51">
        <f>_xlfn.IFERROR(INDEX('Provider Level Data'!G:G,MATCH($A122,'Provider Level Data'!$B:$B,0)),0)*$F122</f>
        <v>1027</v>
      </c>
      <c r="J122" s="51">
        <f>_xlfn.IFERROR(INDEX('Provider Level Data'!H:H,MATCH($A122,'Provider Level Data'!$B:$B,0)),0)*$F122</f>
        <v>10435</v>
      </c>
      <c r="K122" s="51">
        <f>_xlfn.IFERROR(INDEX('Provider Level Data'!M:M,MATCH($A122,'Provider Level Data'!$B:$B,0)),0)*$F122</f>
        <v>1567</v>
      </c>
      <c r="L122" s="51">
        <f>_xlfn.IFERROR(INDEX('Provider Level Data'!N:N,MATCH($A122,'Provider Level Data'!$B:$B,0)),0)*$F122</f>
        <v>0</v>
      </c>
      <c r="M122" s="51">
        <f>_xlfn.IFERROR(INDEX('Provider Level Data'!O:O,MATCH($A122,'Provider Level Data'!$B:$B,0)),0)*$F122</f>
        <v>7</v>
      </c>
      <c r="N122" s="51">
        <f>_xlfn.IFERROR(INDEX('Provider Level Data'!P:P,MATCH($A122,'Provider Level Data'!$B:$B,0)),0)*$F122</f>
        <v>1574</v>
      </c>
      <c r="P122" t="s">
        <v>512</v>
      </c>
      <c r="Q122" t="s">
        <v>180</v>
      </c>
    </row>
    <row r="123" spans="1:17" ht="12.75">
      <c r="A123" s="35" t="s">
        <v>52</v>
      </c>
      <c r="B123" s="35" t="s">
        <v>284</v>
      </c>
      <c r="C123" s="35" t="s">
        <v>437</v>
      </c>
      <c r="D123" s="35" t="s">
        <v>52</v>
      </c>
      <c r="E123" s="35" t="s">
        <v>437</v>
      </c>
      <c r="F123" s="68">
        <v>1</v>
      </c>
      <c r="G123" s="51">
        <f>_xlfn.IFERROR(INDEX('Provider Level Data'!E:E,MATCH($A123,'Provider Level Data'!$B:$B,0)),0)*$F123</f>
        <v>10698</v>
      </c>
      <c r="H123" s="51">
        <f>_xlfn.IFERROR(INDEX('Provider Level Data'!F:F,MATCH($A123,'Provider Level Data'!$B:$B,0)),0)*$F123</f>
        <v>0</v>
      </c>
      <c r="I123" s="51">
        <f>_xlfn.IFERROR(INDEX('Provider Level Data'!G:G,MATCH($A123,'Provider Level Data'!$B:$B,0)),0)*$F123</f>
        <v>1367</v>
      </c>
      <c r="J123" s="51">
        <f>_xlfn.IFERROR(INDEX('Provider Level Data'!H:H,MATCH($A123,'Provider Level Data'!$B:$B,0)),0)*$F123</f>
        <v>12065</v>
      </c>
      <c r="K123" s="51">
        <f>_xlfn.IFERROR(INDEX('Provider Level Data'!M:M,MATCH($A123,'Provider Level Data'!$B:$B,0)),0)*$F123</f>
        <v>3438</v>
      </c>
      <c r="L123" s="51">
        <f>_xlfn.IFERROR(INDEX('Provider Level Data'!N:N,MATCH($A123,'Provider Level Data'!$B:$B,0)),0)*$F123</f>
        <v>0</v>
      </c>
      <c r="M123" s="51">
        <f>_xlfn.IFERROR(INDEX('Provider Level Data'!O:O,MATCH($A123,'Provider Level Data'!$B:$B,0)),0)*$F123</f>
        <v>20</v>
      </c>
      <c r="N123" s="51">
        <f>_xlfn.IFERROR(INDEX('Provider Level Data'!P:P,MATCH($A123,'Provider Level Data'!$B:$B,0)),0)*$F123</f>
        <v>3458</v>
      </c>
      <c r="P123" t="s">
        <v>484</v>
      </c>
      <c r="Q123" t="s">
        <v>141</v>
      </c>
    </row>
    <row r="124" spans="1:17" ht="12.75">
      <c r="A124" s="35" t="s">
        <v>239</v>
      </c>
      <c r="B124" s="35" t="s">
        <v>284</v>
      </c>
      <c r="C124" s="35" t="s">
        <v>412</v>
      </c>
      <c r="D124" s="35" t="s">
        <v>177</v>
      </c>
      <c r="E124" s="35" t="s">
        <v>411</v>
      </c>
      <c r="F124" s="68">
        <v>1</v>
      </c>
      <c r="G124" s="51">
        <f>_xlfn.IFERROR(INDEX('Provider Level Data'!E:E,MATCH($A124,'Provider Level Data'!$B:$B,0)),0)*$F124</f>
        <v>0</v>
      </c>
      <c r="H124" s="51">
        <f>_xlfn.IFERROR(INDEX('Provider Level Data'!F:F,MATCH($A124,'Provider Level Data'!$B:$B,0)),0)*$F124</f>
        <v>0</v>
      </c>
      <c r="I124" s="51">
        <f>_xlfn.IFERROR(INDEX('Provider Level Data'!G:G,MATCH($A124,'Provider Level Data'!$B:$B,0)),0)*$F124</f>
        <v>2329</v>
      </c>
      <c r="J124" s="51">
        <f>_xlfn.IFERROR(INDEX('Provider Level Data'!H:H,MATCH($A124,'Provider Level Data'!$B:$B,0)),0)*$F124</f>
        <v>2329</v>
      </c>
      <c r="K124" s="51">
        <f>_xlfn.IFERROR(INDEX('Provider Level Data'!M:M,MATCH($A124,'Provider Level Data'!$B:$B,0)),0)*$F124</f>
        <v>0</v>
      </c>
      <c r="L124" s="51">
        <f>_xlfn.IFERROR(INDEX('Provider Level Data'!N:N,MATCH($A124,'Provider Level Data'!$B:$B,0)),0)*$F124</f>
        <v>0</v>
      </c>
      <c r="M124" s="51">
        <f>_xlfn.IFERROR(INDEX('Provider Level Data'!O:O,MATCH($A124,'Provider Level Data'!$B:$B,0)),0)*$F124</f>
        <v>15</v>
      </c>
      <c r="N124" s="51">
        <f>_xlfn.IFERROR(INDEX('Provider Level Data'!P:P,MATCH($A124,'Provider Level Data'!$B:$B,0)),0)*$F124</f>
        <v>15</v>
      </c>
      <c r="P124" t="s">
        <v>526</v>
      </c>
      <c r="Q124" t="s">
        <v>169</v>
      </c>
    </row>
    <row r="125" spans="1:17" ht="12.75">
      <c r="A125" s="35" t="s">
        <v>201</v>
      </c>
      <c r="B125" s="35" t="s">
        <v>284</v>
      </c>
      <c r="C125" s="35" t="s">
        <v>414</v>
      </c>
      <c r="D125" s="35" t="s">
        <v>153</v>
      </c>
      <c r="E125" s="35" t="s">
        <v>271</v>
      </c>
      <c r="F125" s="68">
        <v>0.2982450381397486</v>
      </c>
      <c r="G125" s="51">
        <f>_xlfn.IFERROR(INDEX('Provider Level Data'!E:E,MATCH($A125,'Provider Level Data'!$B:$B,0)),0)*$F125</f>
        <v>0</v>
      </c>
      <c r="H125" s="51">
        <f>_xlfn.IFERROR(INDEX('Provider Level Data'!F:F,MATCH($A125,'Provider Level Data'!$B:$B,0)),0)*$F125</f>
        <v>0</v>
      </c>
      <c r="I125" s="51">
        <f>_xlfn.IFERROR(INDEX('Provider Level Data'!G:G,MATCH($A125,'Provider Level Data'!$B:$B,0)),0)*$F125</f>
        <v>3470.379263794115</v>
      </c>
      <c r="J125" s="51">
        <f>_xlfn.IFERROR(INDEX('Provider Level Data'!H:H,MATCH($A125,'Provider Level Data'!$B:$B,0)),0)*$F125</f>
        <v>3470.379263794115</v>
      </c>
      <c r="K125" s="51">
        <f>_xlfn.IFERROR(INDEX('Provider Level Data'!M:M,MATCH($A125,'Provider Level Data'!$B:$B,0)),0)*$F125</f>
        <v>0</v>
      </c>
      <c r="L125" s="51">
        <f>_xlfn.IFERROR(INDEX('Provider Level Data'!N:N,MATCH($A125,'Provider Level Data'!$B:$B,0)),0)*$F125</f>
        <v>0</v>
      </c>
      <c r="M125" s="51">
        <f>_xlfn.IFERROR(INDEX('Provider Level Data'!O:O,MATCH($A125,'Provider Level Data'!$B:$B,0)),0)*$F125</f>
        <v>48.31569617863928</v>
      </c>
      <c r="N125" s="51">
        <f>_xlfn.IFERROR(INDEX('Provider Level Data'!P:P,MATCH($A125,'Provider Level Data'!$B:$B,0)),0)*$F125</f>
        <v>48.31569617863928</v>
      </c>
      <c r="P125" t="s">
        <v>527</v>
      </c>
      <c r="Q125" t="s">
        <v>69</v>
      </c>
    </row>
    <row r="126" spans="1:17" ht="12.75">
      <c r="A126" s="35" t="s">
        <v>201</v>
      </c>
      <c r="B126" s="35" t="s">
        <v>284</v>
      </c>
      <c r="C126" s="35" t="s">
        <v>414</v>
      </c>
      <c r="D126" s="35" t="s">
        <v>64</v>
      </c>
      <c r="E126" s="35" t="s">
        <v>269</v>
      </c>
      <c r="F126" s="68">
        <v>0.5491549347787731</v>
      </c>
      <c r="G126" s="51">
        <f>_xlfn.IFERROR(INDEX('Provider Level Data'!E:E,MATCH($A126,'Provider Level Data'!$B:$B,0)),0)*$F126</f>
        <v>0</v>
      </c>
      <c r="H126" s="51">
        <f>_xlfn.IFERROR(INDEX('Provider Level Data'!F:F,MATCH($A126,'Provider Level Data'!$B:$B,0)),0)*$F126</f>
        <v>0</v>
      </c>
      <c r="I126" s="51">
        <f>_xlfn.IFERROR(INDEX('Provider Level Data'!G:G,MATCH($A126,'Provider Level Data'!$B:$B,0)),0)*$F126</f>
        <v>6389.9668210858035</v>
      </c>
      <c r="J126" s="51">
        <f>_xlfn.IFERROR(INDEX('Provider Level Data'!H:H,MATCH($A126,'Provider Level Data'!$B:$B,0)),0)*$F126</f>
        <v>6389.9668210858035</v>
      </c>
      <c r="K126" s="51">
        <f>_xlfn.IFERROR(INDEX('Provider Level Data'!M:M,MATCH($A126,'Provider Level Data'!$B:$B,0)),0)*$F126</f>
        <v>0</v>
      </c>
      <c r="L126" s="51">
        <f>_xlfn.IFERROR(INDEX('Provider Level Data'!N:N,MATCH($A126,'Provider Level Data'!$B:$B,0)),0)*$F126</f>
        <v>0</v>
      </c>
      <c r="M126" s="51">
        <f>_xlfn.IFERROR(INDEX('Provider Level Data'!O:O,MATCH($A126,'Provider Level Data'!$B:$B,0)),0)*$F126</f>
        <v>88.96309943416124</v>
      </c>
      <c r="N126" s="51">
        <f>_xlfn.IFERROR(INDEX('Provider Level Data'!P:P,MATCH($A126,'Provider Level Data'!$B:$B,0)),0)*$F126</f>
        <v>88.96309943416124</v>
      </c>
      <c r="P126" t="s">
        <v>489</v>
      </c>
      <c r="Q126" t="s">
        <v>162</v>
      </c>
    </row>
    <row r="127" spans="1:17" ht="12.75">
      <c r="A127" s="35" t="s">
        <v>201</v>
      </c>
      <c r="B127" s="35" t="s">
        <v>284</v>
      </c>
      <c r="C127" s="35" t="s">
        <v>414</v>
      </c>
      <c r="D127" s="35" t="s">
        <v>185</v>
      </c>
      <c r="E127" s="35" t="s">
        <v>270</v>
      </c>
      <c r="F127" s="68">
        <v>0.15260002708147832</v>
      </c>
      <c r="G127" s="51">
        <f>_xlfn.IFERROR(INDEX('Provider Level Data'!E:E,MATCH($A127,'Provider Level Data'!$B:$B,0)),0)*$F127</f>
        <v>0</v>
      </c>
      <c r="H127" s="51">
        <f>_xlfn.IFERROR(INDEX('Provider Level Data'!F:F,MATCH($A127,'Provider Level Data'!$B:$B,0)),0)*$F127</f>
        <v>0</v>
      </c>
      <c r="I127" s="51">
        <f>_xlfn.IFERROR(INDEX('Provider Level Data'!G:G,MATCH($A127,'Provider Level Data'!$B:$B,0)),0)*$F127</f>
        <v>1775.6539151200818</v>
      </c>
      <c r="J127" s="51">
        <f>_xlfn.IFERROR(INDEX('Provider Level Data'!H:H,MATCH($A127,'Provider Level Data'!$B:$B,0)),0)*$F127</f>
        <v>1775.6539151200818</v>
      </c>
      <c r="K127" s="51">
        <f>_xlfn.IFERROR(INDEX('Provider Level Data'!M:M,MATCH($A127,'Provider Level Data'!$B:$B,0)),0)*$F127</f>
        <v>0</v>
      </c>
      <c r="L127" s="51">
        <f>_xlfn.IFERROR(INDEX('Provider Level Data'!N:N,MATCH($A127,'Provider Level Data'!$B:$B,0)),0)*$F127</f>
        <v>0</v>
      </c>
      <c r="M127" s="51">
        <f>_xlfn.IFERROR(INDEX('Provider Level Data'!O:O,MATCH($A127,'Provider Level Data'!$B:$B,0)),0)*$F127</f>
        <v>24.72120438719949</v>
      </c>
      <c r="N127" s="51">
        <f>_xlfn.IFERROR(INDEX('Provider Level Data'!P:P,MATCH($A127,'Provider Level Data'!$B:$B,0)),0)*$F127</f>
        <v>24.72120438719949</v>
      </c>
      <c r="P127" t="s">
        <v>528</v>
      </c>
      <c r="Q127" t="s">
        <v>116</v>
      </c>
    </row>
    <row r="128" spans="1:17" ht="12.75">
      <c r="A128" s="35" t="s">
        <v>187</v>
      </c>
      <c r="B128" s="35" t="s">
        <v>284</v>
      </c>
      <c r="C128" s="35" t="s">
        <v>431</v>
      </c>
      <c r="D128" s="35" t="s">
        <v>187</v>
      </c>
      <c r="E128" s="35" t="s">
        <v>431</v>
      </c>
      <c r="F128" s="68">
        <v>1</v>
      </c>
      <c r="G128" s="51">
        <f>_xlfn.IFERROR(INDEX('Provider Level Data'!E:E,MATCH($A128,'Provider Level Data'!$B:$B,0)),0)*$F128</f>
        <v>13186</v>
      </c>
      <c r="H128" s="51">
        <f>_xlfn.IFERROR(INDEX('Provider Level Data'!F:F,MATCH($A128,'Provider Level Data'!$B:$B,0)),0)*$F128</f>
        <v>0</v>
      </c>
      <c r="I128" s="51">
        <f>_xlfn.IFERROR(INDEX('Provider Level Data'!G:G,MATCH($A128,'Provider Level Data'!$B:$B,0)),0)*$F128</f>
        <v>0</v>
      </c>
      <c r="J128" s="51">
        <f>_xlfn.IFERROR(INDEX('Provider Level Data'!H:H,MATCH($A128,'Provider Level Data'!$B:$B,0)),0)*$F128</f>
        <v>13186</v>
      </c>
      <c r="K128" s="51">
        <f>_xlfn.IFERROR(INDEX('Provider Level Data'!M:M,MATCH($A128,'Provider Level Data'!$B:$B,0)),0)*$F128</f>
        <v>731</v>
      </c>
      <c r="L128" s="51">
        <f>_xlfn.IFERROR(INDEX('Provider Level Data'!N:N,MATCH($A128,'Provider Level Data'!$B:$B,0)),0)*$F128</f>
        <v>0</v>
      </c>
      <c r="M128" s="51">
        <f>_xlfn.IFERROR(INDEX('Provider Level Data'!O:O,MATCH($A128,'Provider Level Data'!$B:$B,0)),0)*$F128</f>
        <v>0</v>
      </c>
      <c r="N128" s="51">
        <f>_xlfn.IFERROR(INDEX('Provider Level Data'!P:P,MATCH($A128,'Provider Level Data'!$B:$B,0)),0)*$F128</f>
        <v>731</v>
      </c>
      <c r="P128" t="s">
        <v>518</v>
      </c>
      <c r="Q128" t="s">
        <v>78</v>
      </c>
    </row>
    <row r="129" spans="1:17" ht="12.75">
      <c r="A129" s="35" t="s">
        <v>121</v>
      </c>
      <c r="B129" s="35" t="s">
        <v>284</v>
      </c>
      <c r="C129" s="35" t="s">
        <v>440</v>
      </c>
      <c r="D129" s="35" t="s">
        <v>121</v>
      </c>
      <c r="E129" s="35" t="s">
        <v>440</v>
      </c>
      <c r="F129" s="68">
        <v>1</v>
      </c>
      <c r="G129" s="51">
        <f>_xlfn.IFERROR(INDEX('Provider Level Data'!E:E,MATCH($A129,'Provider Level Data'!$B:$B,0)),0)*$F129</f>
        <v>8865</v>
      </c>
      <c r="H129" s="51">
        <f>_xlfn.IFERROR(INDEX('Provider Level Data'!F:F,MATCH($A129,'Provider Level Data'!$B:$B,0)),0)*$F129</f>
        <v>2172</v>
      </c>
      <c r="I129" s="51">
        <f>_xlfn.IFERROR(INDEX('Provider Level Data'!G:G,MATCH($A129,'Provider Level Data'!$B:$B,0)),0)*$F129</f>
        <v>3199</v>
      </c>
      <c r="J129" s="51">
        <f>_xlfn.IFERROR(INDEX('Provider Level Data'!H:H,MATCH($A129,'Provider Level Data'!$B:$B,0)),0)*$F129</f>
        <v>14236</v>
      </c>
      <c r="K129" s="51">
        <f>_xlfn.IFERROR(INDEX('Provider Level Data'!M:M,MATCH($A129,'Provider Level Data'!$B:$B,0)),0)*$F129</f>
        <v>1981</v>
      </c>
      <c r="L129" s="51">
        <f>_xlfn.IFERROR(INDEX('Provider Level Data'!N:N,MATCH($A129,'Provider Level Data'!$B:$B,0)),0)*$F129</f>
        <v>87</v>
      </c>
      <c r="M129" s="51">
        <f>_xlfn.IFERROR(INDEX('Provider Level Data'!O:O,MATCH($A129,'Provider Level Data'!$B:$B,0)),0)*$F129</f>
        <v>21</v>
      </c>
      <c r="N129" s="51">
        <f>_xlfn.IFERROR(INDEX('Provider Level Data'!P:P,MATCH($A129,'Provider Level Data'!$B:$B,0)),0)*$F129</f>
        <v>2089</v>
      </c>
      <c r="P129" t="s">
        <v>509</v>
      </c>
      <c r="Q129" t="s">
        <v>102</v>
      </c>
    </row>
    <row r="130" spans="1:17" ht="12.75">
      <c r="A130" s="35" t="s">
        <v>113</v>
      </c>
      <c r="B130" s="35" t="s">
        <v>284</v>
      </c>
      <c r="C130" s="35" t="s">
        <v>441</v>
      </c>
      <c r="D130" s="35" t="s">
        <v>113</v>
      </c>
      <c r="E130" s="35" t="s">
        <v>441</v>
      </c>
      <c r="F130" s="68">
        <v>1</v>
      </c>
      <c r="G130" s="51">
        <f>_xlfn.IFERROR(INDEX('Provider Level Data'!E:E,MATCH($A130,'Provider Level Data'!$B:$B,0)),0)*$F130</f>
        <v>6346</v>
      </c>
      <c r="H130" s="51">
        <f>_xlfn.IFERROR(INDEX('Provider Level Data'!F:F,MATCH($A130,'Provider Level Data'!$B:$B,0)),0)*$F130</f>
        <v>0</v>
      </c>
      <c r="I130" s="51">
        <f>_xlfn.IFERROR(INDEX('Provider Level Data'!G:G,MATCH($A130,'Provider Level Data'!$B:$B,0)),0)*$F130</f>
        <v>678</v>
      </c>
      <c r="J130" s="51">
        <f>_xlfn.IFERROR(INDEX('Provider Level Data'!H:H,MATCH($A130,'Provider Level Data'!$B:$B,0)),0)*$F130</f>
        <v>7024</v>
      </c>
      <c r="K130" s="51">
        <f>_xlfn.IFERROR(INDEX('Provider Level Data'!M:M,MATCH($A130,'Provider Level Data'!$B:$B,0)),0)*$F130</f>
        <v>1050</v>
      </c>
      <c r="L130" s="51">
        <f>_xlfn.IFERROR(INDEX('Provider Level Data'!N:N,MATCH($A130,'Provider Level Data'!$B:$B,0)),0)*$F130</f>
        <v>0</v>
      </c>
      <c r="M130" s="51">
        <f>_xlfn.IFERROR(INDEX('Provider Level Data'!O:O,MATCH($A130,'Provider Level Data'!$B:$B,0)),0)*$F130</f>
        <v>12</v>
      </c>
      <c r="N130" s="51">
        <f>_xlfn.IFERROR(INDEX('Provider Level Data'!P:P,MATCH($A130,'Provider Level Data'!$B:$B,0)),0)*$F130</f>
        <v>1062</v>
      </c>
      <c r="P130" t="s">
        <v>460</v>
      </c>
      <c r="Q130" t="s">
        <v>103</v>
      </c>
    </row>
    <row r="131" spans="1:17" ht="12.75">
      <c r="A131" s="35" t="s">
        <v>196</v>
      </c>
      <c r="B131" s="35" t="s">
        <v>284</v>
      </c>
      <c r="C131" s="35" t="s">
        <v>443</v>
      </c>
      <c r="D131" s="35" t="s">
        <v>196</v>
      </c>
      <c r="E131" s="35" t="s">
        <v>443</v>
      </c>
      <c r="F131" s="68">
        <v>1</v>
      </c>
      <c r="G131" s="51">
        <f>_xlfn.IFERROR(INDEX('Provider Level Data'!E:E,MATCH($A131,'Provider Level Data'!$B:$B,0)),0)*$F131</f>
        <v>12487</v>
      </c>
      <c r="H131" s="51">
        <f>_xlfn.IFERROR(INDEX('Provider Level Data'!F:F,MATCH($A131,'Provider Level Data'!$B:$B,0)),0)*$F131</f>
        <v>0</v>
      </c>
      <c r="I131" s="51">
        <f>_xlfn.IFERROR(INDEX('Provider Level Data'!G:G,MATCH($A131,'Provider Level Data'!$B:$B,0)),0)*$F131</f>
        <v>6352</v>
      </c>
      <c r="J131" s="51">
        <f>_xlfn.IFERROR(INDEX('Provider Level Data'!H:H,MATCH($A131,'Provider Level Data'!$B:$B,0)),0)*$F131</f>
        <v>18839</v>
      </c>
      <c r="K131" s="51">
        <f>_xlfn.IFERROR(INDEX('Provider Level Data'!M:M,MATCH($A131,'Provider Level Data'!$B:$B,0)),0)*$F131</f>
        <v>1763</v>
      </c>
      <c r="L131" s="51">
        <f>_xlfn.IFERROR(INDEX('Provider Level Data'!N:N,MATCH($A131,'Provider Level Data'!$B:$B,0)),0)*$F131</f>
        <v>0</v>
      </c>
      <c r="M131" s="51">
        <f>_xlfn.IFERROR(INDEX('Provider Level Data'!O:O,MATCH($A131,'Provider Level Data'!$B:$B,0)),0)*$F131</f>
        <v>0</v>
      </c>
      <c r="N131" s="51">
        <f>_xlfn.IFERROR(INDEX('Provider Level Data'!P:P,MATCH($A131,'Provider Level Data'!$B:$B,0)),0)*$F131</f>
        <v>1763</v>
      </c>
      <c r="P131" t="s">
        <v>529</v>
      </c>
      <c r="Q131" t="s">
        <v>86</v>
      </c>
    </row>
    <row r="132" spans="1:17" ht="12.75">
      <c r="A132" s="35" t="s">
        <v>139</v>
      </c>
      <c r="B132" s="35" t="s">
        <v>284</v>
      </c>
      <c r="C132" s="35" t="s">
        <v>446</v>
      </c>
      <c r="D132" s="35" t="s">
        <v>139</v>
      </c>
      <c r="E132" s="35" t="s">
        <v>446</v>
      </c>
      <c r="F132" s="68">
        <v>1</v>
      </c>
      <c r="G132" s="51">
        <f>_xlfn.IFERROR(INDEX('Provider Level Data'!E:E,MATCH($A132,'Provider Level Data'!$B:$B,0)),0)*$F132</f>
        <v>12391</v>
      </c>
      <c r="H132" s="51">
        <f>_xlfn.IFERROR(INDEX('Provider Level Data'!F:F,MATCH($A132,'Provider Level Data'!$B:$B,0)),0)*$F132</f>
        <v>0</v>
      </c>
      <c r="I132" s="51">
        <f>_xlfn.IFERROR(INDEX('Provider Level Data'!G:G,MATCH($A132,'Provider Level Data'!$B:$B,0)),0)*$F132</f>
        <v>2676</v>
      </c>
      <c r="J132" s="51">
        <f>_xlfn.IFERROR(INDEX('Provider Level Data'!H:H,MATCH($A132,'Provider Level Data'!$B:$B,0)),0)*$F132</f>
        <v>15067</v>
      </c>
      <c r="K132" s="51">
        <f>_xlfn.IFERROR(INDEX('Provider Level Data'!M:M,MATCH($A132,'Provider Level Data'!$B:$B,0)),0)*$F132</f>
        <v>1032</v>
      </c>
      <c r="L132" s="51">
        <f>_xlfn.IFERROR(INDEX('Provider Level Data'!N:N,MATCH($A132,'Provider Level Data'!$B:$B,0)),0)*$F132</f>
        <v>0</v>
      </c>
      <c r="M132" s="51">
        <f>_xlfn.IFERROR(INDEX('Provider Level Data'!O:O,MATCH($A132,'Provider Level Data'!$B:$B,0)),0)*$F132</f>
        <v>2</v>
      </c>
      <c r="N132" s="51">
        <f>_xlfn.IFERROR(INDEX('Provider Level Data'!P:P,MATCH($A132,'Provider Level Data'!$B:$B,0)),0)*$F132</f>
        <v>1034</v>
      </c>
      <c r="P132" t="s">
        <v>473</v>
      </c>
      <c r="Q132" t="s">
        <v>100</v>
      </c>
    </row>
    <row r="133" spans="1:17" ht="12.75">
      <c r="A133" s="35" t="s">
        <v>112</v>
      </c>
      <c r="B133" s="35" t="s">
        <v>284</v>
      </c>
      <c r="C133" s="35" t="s">
        <v>448</v>
      </c>
      <c r="D133" s="35" t="s">
        <v>112</v>
      </c>
      <c r="E133" s="35" t="s">
        <v>448</v>
      </c>
      <c r="F133" s="68">
        <v>1</v>
      </c>
      <c r="G133" s="51">
        <f>_xlfn.IFERROR(INDEX('Provider Level Data'!E:E,MATCH($A133,'Provider Level Data'!$B:$B,0)),0)*$F133</f>
        <v>4099</v>
      </c>
      <c r="H133" s="51">
        <f>_xlfn.IFERROR(INDEX('Provider Level Data'!F:F,MATCH($A133,'Provider Level Data'!$B:$B,0)),0)*$F133</f>
        <v>0</v>
      </c>
      <c r="I133" s="51">
        <f>_xlfn.IFERROR(INDEX('Provider Level Data'!G:G,MATCH($A133,'Provider Level Data'!$B:$B,0)),0)*$F133</f>
        <v>97</v>
      </c>
      <c r="J133" s="51">
        <f>_xlfn.IFERROR(INDEX('Provider Level Data'!H:H,MATCH($A133,'Provider Level Data'!$B:$B,0)),0)*$F133</f>
        <v>4196</v>
      </c>
      <c r="K133" s="51">
        <f>_xlfn.IFERROR(INDEX('Provider Level Data'!M:M,MATCH($A133,'Provider Level Data'!$B:$B,0)),0)*$F133</f>
        <v>911</v>
      </c>
      <c r="L133" s="51">
        <f>_xlfn.IFERROR(INDEX('Provider Level Data'!N:N,MATCH($A133,'Provider Level Data'!$B:$B,0)),0)*$F133</f>
        <v>0</v>
      </c>
      <c r="M133" s="51">
        <f>_xlfn.IFERROR(INDEX('Provider Level Data'!O:O,MATCH($A133,'Provider Level Data'!$B:$B,0)),0)*$F133</f>
        <v>0</v>
      </c>
      <c r="N133" s="51">
        <f>_xlfn.IFERROR(INDEX('Provider Level Data'!P:P,MATCH($A133,'Provider Level Data'!$B:$B,0)),0)*$F133</f>
        <v>911</v>
      </c>
      <c r="P133" t="s">
        <v>479</v>
      </c>
      <c r="Q133" t="s">
        <v>47</v>
      </c>
    </row>
    <row r="134" spans="1:17" ht="12.75">
      <c r="A134" s="35" t="s">
        <v>198</v>
      </c>
      <c r="B134" s="35" t="s">
        <v>284</v>
      </c>
      <c r="C134" s="35" t="s">
        <v>451</v>
      </c>
      <c r="D134" s="35" t="s">
        <v>198</v>
      </c>
      <c r="E134" s="35" t="s">
        <v>451</v>
      </c>
      <c r="F134" s="68">
        <v>1</v>
      </c>
      <c r="G134" s="51">
        <f>_xlfn.IFERROR(INDEX('Provider Level Data'!E:E,MATCH($A134,'Provider Level Data'!$B:$B,0)),0)*$F134</f>
        <v>9801</v>
      </c>
      <c r="H134" s="51">
        <f>_xlfn.IFERROR(INDEX('Provider Level Data'!F:F,MATCH($A134,'Provider Level Data'!$B:$B,0)),0)*$F134</f>
        <v>0</v>
      </c>
      <c r="I134" s="51">
        <f>_xlfn.IFERROR(INDEX('Provider Level Data'!G:G,MATCH($A134,'Provider Level Data'!$B:$B,0)),0)*$F134</f>
        <v>5947</v>
      </c>
      <c r="J134" s="51">
        <f>_xlfn.IFERROR(INDEX('Provider Level Data'!H:H,MATCH($A134,'Provider Level Data'!$B:$B,0)),0)*$F134</f>
        <v>15748</v>
      </c>
      <c r="K134" s="51">
        <f>_xlfn.IFERROR(INDEX('Provider Level Data'!M:M,MATCH($A134,'Provider Level Data'!$B:$B,0)),0)*$F134</f>
        <v>2915</v>
      </c>
      <c r="L134" s="51">
        <f>_xlfn.IFERROR(INDEX('Provider Level Data'!N:N,MATCH($A134,'Provider Level Data'!$B:$B,0)),0)*$F134</f>
        <v>0</v>
      </c>
      <c r="M134" s="51">
        <f>_xlfn.IFERROR(INDEX('Provider Level Data'!O:O,MATCH($A134,'Provider Level Data'!$B:$B,0)),0)*$F134</f>
        <v>247</v>
      </c>
      <c r="N134" s="51">
        <f>_xlfn.IFERROR(INDEX('Provider Level Data'!P:P,MATCH($A134,'Provider Level Data'!$B:$B,0)),0)*$F134</f>
        <v>3162</v>
      </c>
      <c r="P134" t="s">
        <v>492</v>
      </c>
      <c r="Q134" t="s">
        <v>77</v>
      </c>
    </row>
    <row r="135" spans="1:17" ht="12.75">
      <c r="A135" s="35" t="s">
        <v>538</v>
      </c>
      <c r="B135" s="35" t="s">
        <v>284</v>
      </c>
      <c r="C135" s="35" t="s">
        <v>562</v>
      </c>
      <c r="D135" s="35" t="s">
        <v>177</v>
      </c>
      <c r="E135" s="35" t="s">
        <v>411</v>
      </c>
      <c r="F135" s="68">
        <v>1</v>
      </c>
      <c r="G135" s="51">
        <f>_xlfn.IFERROR(INDEX('Provider Level Data'!E:E,MATCH($A135,'Provider Level Data'!$B:$B,0)),0)*$F135</f>
        <v>0</v>
      </c>
      <c r="H135" s="51">
        <f>_xlfn.IFERROR(INDEX('Provider Level Data'!F:F,MATCH($A135,'Provider Level Data'!$B:$B,0)),0)*$F135</f>
        <v>0</v>
      </c>
      <c r="I135" s="51">
        <f>_xlfn.IFERROR(INDEX('Provider Level Data'!G:G,MATCH($A135,'Provider Level Data'!$B:$B,0)),0)*$F135</f>
        <v>2376</v>
      </c>
      <c r="J135" s="51">
        <f>_xlfn.IFERROR(INDEX('Provider Level Data'!H:H,MATCH($A135,'Provider Level Data'!$B:$B,0)),0)*$F135</f>
        <v>2376</v>
      </c>
      <c r="K135" s="51">
        <f>_xlfn.IFERROR(INDEX('Provider Level Data'!M:M,MATCH($A135,'Provider Level Data'!$B:$B,0)),0)*$F135</f>
        <v>0</v>
      </c>
      <c r="L135" s="51">
        <f>_xlfn.IFERROR(INDEX('Provider Level Data'!N:N,MATCH($A135,'Provider Level Data'!$B:$B,0)),0)*$F135</f>
        <v>0</v>
      </c>
      <c r="M135" s="51">
        <f>_xlfn.IFERROR(INDEX('Provider Level Data'!O:O,MATCH($A135,'Provider Level Data'!$B:$B,0)),0)*$F135</f>
        <v>13</v>
      </c>
      <c r="N135" s="51">
        <f>_xlfn.IFERROR(INDEX('Provider Level Data'!P:P,MATCH($A135,'Provider Level Data'!$B:$B,0)),0)*$F135</f>
        <v>13</v>
      </c>
      <c r="P135" t="s">
        <v>496</v>
      </c>
      <c r="Q135" t="s">
        <v>138</v>
      </c>
    </row>
    <row r="136" spans="1:17" ht="12.75">
      <c r="A136" s="35" t="s">
        <v>151</v>
      </c>
      <c r="B136" s="35" t="s">
        <v>284</v>
      </c>
      <c r="C136" s="35" t="s">
        <v>452</v>
      </c>
      <c r="D136" s="35" t="s">
        <v>151</v>
      </c>
      <c r="E136" s="35" t="s">
        <v>452</v>
      </c>
      <c r="F136" s="68">
        <v>1</v>
      </c>
      <c r="G136" s="51">
        <f>_xlfn.IFERROR(INDEX('Provider Level Data'!E:E,MATCH($A136,'Provider Level Data'!$B:$B,0)),0)*$F136</f>
        <v>7957</v>
      </c>
      <c r="H136" s="51">
        <f>_xlfn.IFERROR(INDEX('Provider Level Data'!F:F,MATCH($A136,'Provider Level Data'!$B:$B,0)),0)*$F136</f>
        <v>0</v>
      </c>
      <c r="I136" s="51">
        <f>_xlfn.IFERROR(INDEX('Provider Level Data'!G:G,MATCH($A136,'Provider Level Data'!$B:$B,0)),0)*$F136</f>
        <v>2635</v>
      </c>
      <c r="J136" s="51">
        <f>_xlfn.IFERROR(INDEX('Provider Level Data'!H:H,MATCH($A136,'Provider Level Data'!$B:$B,0)),0)*$F136</f>
        <v>10592</v>
      </c>
      <c r="K136" s="51">
        <f>_xlfn.IFERROR(INDEX('Provider Level Data'!M:M,MATCH($A136,'Provider Level Data'!$B:$B,0)),0)*$F136</f>
        <v>684</v>
      </c>
      <c r="L136" s="51">
        <f>_xlfn.IFERROR(INDEX('Provider Level Data'!N:N,MATCH($A136,'Provider Level Data'!$B:$B,0)),0)*$F136</f>
        <v>0</v>
      </c>
      <c r="M136" s="51">
        <f>_xlfn.IFERROR(INDEX('Provider Level Data'!O:O,MATCH($A136,'Provider Level Data'!$B:$B,0)),0)*$F136</f>
        <v>2</v>
      </c>
      <c r="N136" s="51">
        <f>_xlfn.IFERROR(INDEX('Provider Level Data'!P:P,MATCH($A136,'Provider Level Data'!$B:$B,0)),0)*$F136</f>
        <v>686</v>
      </c>
      <c r="P136" t="s">
        <v>482</v>
      </c>
      <c r="Q136" t="s">
        <v>164</v>
      </c>
    </row>
    <row r="137" spans="1:17" ht="12.75">
      <c r="A137" s="35" t="s">
        <v>575</v>
      </c>
      <c r="B137" s="35" t="s">
        <v>284</v>
      </c>
      <c r="C137" s="35" t="s">
        <v>576</v>
      </c>
      <c r="D137" s="35" t="s">
        <v>111</v>
      </c>
      <c r="E137" s="35" t="s">
        <v>477</v>
      </c>
      <c r="F137" s="68">
        <v>1</v>
      </c>
      <c r="G137" s="51">
        <f>_xlfn.IFERROR(INDEX('Provider Level Data'!E:E,MATCH($A137,'Provider Level Data'!$B:$B,0)),0)*$F137</f>
        <v>0</v>
      </c>
      <c r="H137" s="51">
        <f>_xlfn.IFERROR(INDEX('Provider Level Data'!F:F,MATCH($A137,'Provider Level Data'!$B:$B,0)),0)*$F137</f>
        <v>0</v>
      </c>
      <c r="I137" s="51">
        <f>_xlfn.IFERROR(INDEX('Provider Level Data'!G:G,MATCH($A137,'Provider Level Data'!$B:$B,0)),0)*$F137</f>
        <v>1252</v>
      </c>
      <c r="J137" s="51">
        <f>_xlfn.IFERROR(INDEX('Provider Level Data'!H:H,MATCH($A137,'Provider Level Data'!$B:$B,0)),0)*$F137</f>
        <v>1252</v>
      </c>
      <c r="K137" s="51">
        <f>_xlfn.IFERROR(INDEX('Provider Level Data'!M:M,MATCH($A137,'Provider Level Data'!$B:$B,0)),0)*$F137</f>
        <v>0</v>
      </c>
      <c r="L137" s="51">
        <f>_xlfn.IFERROR(INDEX('Provider Level Data'!N:N,MATCH($A137,'Provider Level Data'!$B:$B,0)),0)*$F137</f>
        <v>0</v>
      </c>
      <c r="M137" s="51">
        <f>_xlfn.IFERROR(INDEX('Provider Level Data'!O:O,MATCH($A137,'Provider Level Data'!$B:$B,0)),0)*$F137</f>
        <v>7</v>
      </c>
      <c r="N137" s="51">
        <f>_xlfn.IFERROR(INDEX('Provider Level Data'!P:P,MATCH($A137,'Provider Level Data'!$B:$B,0)),0)*$F137</f>
        <v>7</v>
      </c>
      <c r="P137" t="s">
        <v>498</v>
      </c>
      <c r="Q137" t="s">
        <v>60</v>
      </c>
    </row>
    <row r="138" spans="1:17" ht="12.75">
      <c r="A138" s="35" t="s">
        <v>73</v>
      </c>
      <c r="B138" s="35" t="s">
        <v>284</v>
      </c>
      <c r="C138" s="35" t="s">
        <v>455</v>
      </c>
      <c r="D138" s="35" t="s">
        <v>73</v>
      </c>
      <c r="E138" s="35" t="s">
        <v>455</v>
      </c>
      <c r="F138" s="68">
        <v>1</v>
      </c>
      <c r="G138" s="51">
        <f>_xlfn.IFERROR(INDEX('Provider Level Data'!E:E,MATCH($A138,'Provider Level Data'!$B:$B,0)),0)*$F138</f>
        <v>4303</v>
      </c>
      <c r="H138" s="51">
        <f>_xlfn.IFERROR(INDEX('Provider Level Data'!F:F,MATCH($A138,'Provider Level Data'!$B:$B,0)),0)*$F138</f>
        <v>0</v>
      </c>
      <c r="I138" s="51">
        <f>_xlfn.IFERROR(INDEX('Provider Level Data'!G:G,MATCH($A138,'Provider Level Data'!$B:$B,0)),0)*$F138</f>
        <v>724</v>
      </c>
      <c r="J138" s="51">
        <f>_xlfn.IFERROR(INDEX('Provider Level Data'!H:H,MATCH($A138,'Provider Level Data'!$B:$B,0)),0)*$F138</f>
        <v>5027</v>
      </c>
      <c r="K138" s="51">
        <f>_xlfn.IFERROR(INDEX('Provider Level Data'!M:M,MATCH($A138,'Provider Level Data'!$B:$B,0)),0)*$F138</f>
        <v>184</v>
      </c>
      <c r="L138" s="51">
        <f>_xlfn.IFERROR(INDEX('Provider Level Data'!N:N,MATCH($A138,'Provider Level Data'!$B:$B,0)),0)*$F138</f>
        <v>0</v>
      </c>
      <c r="M138" s="51">
        <f>_xlfn.IFERROR(INDEX('Provider Level Data'!O:O,MATCH($A138,'Provider Level Data'!$B:$B,0)),0)*$F138</f>
        <v>0</v>
      </c>
      <c r="N138" s="51">
        <f>_xlfn.IFERROR(INDEX('Provider Level Data'!P:P,MATCH($A138,'Provider Level Data'!$B:$B,0)),0)*$F138</f>
        <v>184</v>
      </c>
      <c r="P138" t="s">
        <v>507</v>
      </c>
      <c r="Q138" t="s">
        <v>85</v>
      </c>
    </row>
    <row r="139" spans="1:17" ht="12.75">
      <c r="A139" s="35" t="s">
        <v>177</v>
      </c>
      <c r="B139" s="35" t="s">
        <v>284</v>
      </c>
      <c r="C139" s="35" t="s">
        <v>411</v>
      </c>
      <c r="D139" s="35" t="s">
        <v>177</v>
      </c>
      <c r="E139" s="35" t="s">
        <v>411</v>
      </c>
      <c r="F139" s="68">
        <v>1</v>
      </c>
      <c r="G139" s="51">
        <f>_xlfn.IFERROR(INDEX('Provider Level Data'!E:E,MATCH($A139,'Provider Level Data'!$B:$B,0)),0)*$F139</f>
        <v>11914</v>
      </c>
      <c r="H139" s="51">
        <f>_xlfn.IFERROR(INDEX('Provider Level Data'!F:F,MATCH($A139,'Provider Level Data'!$B:$B,0)),0)*$F139</f>
        <v>0</v>
      </c>
      <c r="I139" s="51">
        <f>_xlfn.IFERROR(INDEX('Provider Level Data'!G:G,MATCH($A139,'Provider Level Data'!$B:$B,0)),0)*$F139</f>
        <v>0</v>
      </c>
      <c r="J139" s="51">
        <f>_xlfn.IFERROR(INDEX('Provider Level Data'!H:H,MATCH($A139,'Provider Level Data'!$B:$B,0)),0)*$F139</f>
        <v>11914</v>
      </c>
      <c r="K139" s="51">
        <f>_xlfn.IFERROR(INDEX('Provider Level Data'!M:M,MATCH($A139,'Provider Level Data'!$B:$B,0)),0)*$F139</f>
        <v>2305</v>
      </c>
      <c r="L139" s="51">
        <f>_xlfn.IFERROR(INDEX('Provider Level Data'!N:N,MATCH($A139,'Provider Level Data'!$B:$B,0)),0)*$F139</f>
        <v>0</v>
      </c>
      <c r="M139" s="51">
        <f>_xlfn.IFERROR(INDEX('Provider Level Data'!O:O,MATCH($A139,'Provider Level Data'!$B:$B,0)),0)*$F139</f>
        <v>0</v>
      </c>
      <c r="N139" s="51">
        <f>_xlfn.IFERROR(INDEX('Provider Level Data'!P:P,MATCH($A139,'Provider Level Data'!$B:$B,0)),0)*$F139</f>
        <v>2305</v>
      </c>
      <c r="P139" t="s">
        <v>530</v>
      </c>
      <c r="Q139" t="s">
        <v>51</v>
      </c>
    </row>
    <row r="140" spans="1:17" ht="12.75">
      <c r="A140" s="35" t="s">
        <v>168</v>
      </c>
      <c r="B140" s="35" t="s">
        <v>284</v>
      </c>
      <c r="C140" s="35" t="s">
        <v>418</v>
      </c>
      <c r="D140" s="35" t="s">
        <v>72</v>
      </c>
      <c r="E140" s="35" t="s">
        <v>409</v>
      </c>
      <c r="F140" s="68">
        <v>0.5</v>
      </c>
      <c r="G140" s="51">
        <f>_xlfn.IFERROR(INDEX('Provider Level Data'!E:E,MATCH($A140,'Provider Level Data'!$B:$B,0)),0)*$F140</f>
        <v>0</v>
      </c>
      <c r="H140" s="51">
        <f>_xlfn.IFERROR(INDEX('Provider Level Data'!F:F,MATCH($A140,'Provider Level Data'!$B:$B,0)),0)*$F140</f>
        <v>0</v>
      </c>
      <c r="I140" s="51">
        <f>_xlfn.IFERROR(INDEX('Provider Level Data'!G:G,MATCH($A140,'Provider Level Data'!$B:$B,0)),0)*$F140</f>
        <v>285</v>
      </c>
      <c r="J140" s="51">
        <f>_xlfn.IFERROR(INDEX('Provider Level Data'!H:H,MATCH($A140,'Provider Level Data'!$B:$B,0)),0)*$F140</f>
        <v>285</v>
      </c>
      <c r="K140" s="51">
        <f>_xlfn.IFERROR(INDEX('Provider Level Data'!M:M,MATCH($A140,'Provider Level Data'!$B:$B,0)),0)*$F140</f>
        <v>0</v>
      </c>
      <c r="L140" s="51">
        <f>_xlfn.IFERROR(INDEX('Provider Level Data'!N:N,MATCH($A140,'Provider Level Data'!$B:$B,0)),0)*$F140</f>
        <v>0</v>
      </c>
      <c r="M140" s="51">
        <f>_xlfn.IFERROR(INDEX('Provider Level Data'!O:O,MATCH($A140,'Provider Level Data'!$B:$B,0)),0)*$F140</f>
        <v>0</v>
      </c>
      <c r="N140" s="51">
        <f>_xlfn.IFERROR(INDEX('Provider Level Data'!P:P,MATCH($A140,'Provider Level Data'!$B:$B,0)),0)*$F140</f>
        <v>0</v>
      </c>
      <c r="P140" t="s">
        <v>504</v>
      </c>
      <c r="Q140" t="s">
        <v>101</v>
      </c>
    </row>
    <row r="141" spans="1:17" ht="12.75">
      <c r="A141" s="35" t="s">
        <v>168</v>
      </c>
      <c r="B141" s="35" t="s">
        <v>284</v>
      </c>
      <c r="C141" s="35" t="s">
        <v>418</v>
      </c>
      <c r="D141" s="35" t="s">
        <v>165</v>
      </c>
      <c r="E141" s="35" t="s">
        <v>268</v>
      </c>
      <c r="F141" s="68">
        <v>0.5</v>
      </c>
      <c r="G141" s="51">
        <f>_xlfn.IFERROR(INDEX('Provider Level Data'!E:E,MATCH($A141,'Provider Level Data'!$B:$B,0)),0)*$F141</f>
        <v>0</v>
      </c>
      <c r="H141" s="51">
        <f>_xlfn.IFERROR(INDEX('Provider Level Data'!F:F,MATCH($A141,'Provider Level Data'!$B:$B,0)),0)*$F141</f>
        <v>0</v>
      </c>
      <c r="I141" s="51">
        <f>_xlfn.IFERROR(INDEX('Provider Level Data'!G:G,MATCH($A141,'Provider Level Data'!$B:$B,0)),0)*$F141</f>
        <v>285</v>
      </c>
      <c r="J141" s="51">
        <f>_xlfn.IFERROR(INDEX('Provider Level Data'!H:H,MATCH($A141,'Provider Level Data'!$B:$B,0)),0)*$F141</f>
        <v>285</v>
      </c>
      <c r="K141" s="51">
        <f>_xlfn.IFERROR(INDEX('Provider Level Data'!M:M,MATCH($A141,'Provider Level Data'!$B:$B,0)),0)*$F141</f>
        <v>0</v>
      </c>
      <c r="L141" s="51">
        <f>_xlfn.IFERROR(INDEX('Provider Level Data'!N:N,MATCH($A141,'Provider Level Data'!$B:$B,0)),0)*$F141</f>
        <v>0</v>
      </c>
      <c r="M141" s="51">
        <f>_xlfn.IFERROR(INDEX('Provider Level Data'!O:O,MATCH($A141,'Provider Level Data'!$B:$B,0)),0)*$F141</f>
        <v>0</v>
      </c>
      <c r="N141" s="51">
        <f>_xlfn.IFERROR(INDEX('Provider Level Data'!P:P,MATCH($A141,'Provider Level Data'!$B:$B,0)),0)*$F141</f>
        <v>0</v>
      </c>
      <c r="P141" t="s">
        <v>468</v>
      </c>
      <c r="Q141" t="s">
        <v>50</v>
      </c>
    </row>
    <row r="142" spans="1:17" ht="12.75">
      <c r="A142" s="35" t="s">
        <v>195</v>
      </c>
      <c r="B142" s="35" t="s">
        <v>284</v>
      </c>
      <c r="C142" s="35" t="s">
        <v>461</v>
      </c>
      <c r="D142" s="35" t="s">
        <v>195</v>
      </c>
      <c r="E142" s="35" t="s">
        <v>461</v>
      </c>
      <c r="F142" s="68">
        <v>1</v>
      </c>
      <c r="G142" s="51">
        <f>_xlfn.IFERROR(INDEX('Provider Level Data'!E:E,MATCH($A142,'Provider Level Data'!$B:$B,0)),0)*$F142</f>
        <v>4591</v>
      </c>
      <c r="H142" s="51">
        <f>_xlfn.IFERROR(INDEX('Provider Level Data'!F:F,MATCH($A142,'Provider Level Data'!$B:$B,0)),0)*$F142</f>
        <v>0</v>
      </c>
      <c r="I142" s="51">
        <f>_xlfn.IFERROR(INDEX('Provider Level Data'!G:G,MATCH($A142,'Provider Level Data'!$B:$B,0)),0)*$F142</f>
        <v>8672</v>
      </c>
      <c r="J142" s="51">
        <f>_xlfn.IFERROR(INDEX('Provider Level Data'!H:H,MATCH($A142,'Provider Level Data'!$B:$B,0)),0)*$F142</f>
        <v>13263</v>
      </c>
      <c r="K142" s="51">
        <f>_xlfn.IFERROR(INDEX('Provider Level Data'!M:M,MATCH($A142,'Provider Level Data'!$B:$B,0)),0)*$F142</f>
        <v>2342</v>
      </c>
      <c r="L142" s="51">
        <f>_xlfn.IFERROR(INDEX('Provider Level Data'!N:N,MATCH($A142,'Provider Level Data'!$B:$B,0)),0)*$F142</f>
        <v>0</v>
      </c>
      <c r="M142" s="51">
        <f>_xlfn.IFERROR(INDEX('Provider Level Data'!O:O,MATCH($A142,'Provider Level Data'!$B:$B,0)),0)*$F142</f>
        <v>416</v>
      </c>
      <c r="N142" s="51">
        <f>_xlfn.IFERROR(INDEX('Provider Level Data'!P:P,MATCH($A142,'Provider Level Data'!$B:$B,0)),0)*$F142</f>
        <v>2758</v>
      </c>
      <c r="P142" t="s">
        <v>513</v>
      </c>
      <c r="Q142" t="s">
        <v>209</v>
      </c>
    </row>
    <row r="143" spans="1:17" ht="12.75">
      <c r="A143" s="35" t="s">
        <v>214</v>
      </c>
      <c r="B143" s="35" t="s">
        <v>284</v>
      </c>
      <c r="C143" s="35" t="s">
        <v>421</v>
      </c>
      <c r="D143" s="35" t="s">
        <v>152</v>
      </c>
      <c r="E143" s="35" t="s">
        <v>422</v>
      </c>
      <c r="F143" s="68">
        <v>1</v>
      </c>
      <c r="G143" s="51">
        <f>_xlfn.IFERROR(INDEX('Provider Level Data'!E:E,MATCH($A143,'Provider Level Data'!$B:$B,0)),0)*$F143</f>
        <v>0</v>
      </c>
      <c r="H143" s="51">
        <f>_xlfn.IFERROR(INDEX('Provider Level Data'!F:F,MATCH($A143,'Provider Level Data'!$B:$B,0)),0)*$F143</f>
        <v>0</v>
      </c>
      <c r="I143" s="51">
        <f>_xlfn.IFERROR(INDEX('Provider Level Data'!G:G,MATCH($A143,'Provider Level Data'!$B:$B,0)),0)*$F143</f>
        <v>2703</v>
      </c>
      <c r="J143" s="51">
        <f>_xlfn.IFERROR(INDEX('Provider Level Data'!H:H,MATCH($A143,'Provider Level Data'!$B:$B,0)),0)*$F143</f>
        <v>2703</v>
      </c>
      <c r="K143" s="51">
        <f>_xlfn.IFERROR(INDEX('Provider Level Data'!M:M,MATCH($A143,'Provider Level Data'!$B:$B,0)),0)*$F143</f>
        <v>0</v>
      </c>
      <c r="L143" s="51">
        <f>_xlfn.IFERROR(INDEX('Provider Level Data'!N:N,MATCH($A143,'Provider Level Data'!$B:$B,0)),0)*$F143</f>
        <v>0</v>
      </c>
      <c r="M143" s="51">
        <f>_xlfn.IFERROR(INDEX('Provider Level Data'!O:O,MATCH($A143,'Provider Level Data'!$B:$B,0)),0)*$F143</f>
        <v>6</v>
      </c>
      <c r="N143" s="51">
        <f>_xlfn.IFERROR(INDEX('Provider Level Data'!P:P,MATCH($A143,'Provider Level Data'!$B:$B,0)),0)*$F143</f>
        <v>6</v>
      </c>
      <c r="P143" t="s">
        <v>531</v>
      </c>
      <c r="Q143" t="s">
        <v>48</v>
      </c>
    </row>
    <row r="144" spans="1:17" ht="12.75">
      <c r="A144" s="35" t="s">
        <v>152</v>
      </c>
      <c r="B144" s="35" t="s">
        <v>284</v>
      </c>
      <c r="C144" s="35" t="s">
        <v>422</v>
      </c>
      <c r="D144" s="35" t="s">
        <v>152</v>
      </c>
      <c r="E144" s="35" t="s">
        <v>422</v>
      </c>
      <c r="F144" s="68">
        <v>1</v>
      </c>
      <c r="G144" s="51">
        <f>_xlfn.IFERROR(INDEX('Provider Level Data'!E:E,MATCH($A144,'Provider Level Data'!$B:$B,0)),0)*$F144</f>
        <v>17435</v>
      </c>
      <c r="H144" s="51">
        <f>_xlfn.IFERROR(INDEX('Provider Level Data'!F:F,MATCH($A144,'Provider Level Data'!$B:$B,0)),0)*$F144</f>
        <v>0</v>
      </c>
      <c r="I144" s="51">
        <f>_xlfn.IFERROR(INDEX('Provider Level Data'!G:G,MATCH($A144,'Provider Level Data'!$B:$B,0)),0)*$F144</f>
        <v>3863</v>
      </c>
      <c r="J144" s="51">
        <f>_xlfn.IFERROR(INDEX('Provider Level Data'!H:H,MATCH($A144,'Provider Level Data'!$B:$B,0)),0)*$F144</f>
        <v>21298</v>
      </c>
      <c r="K144" s="51">
        <f>_xlfn.IFERROR(INDEX('Provider Level Data'!M:M,MATCH($A144,'Provider Level Data'!$B:$B,0)),0)*$F144</f>
        <v>2258</v>
      </c>
      <c r="L144" s="51">
        <f>_xlfn.IFERROR(INDEX('Provider Level Data'!N:N,MATCH($A144,'Provider Level Data'!$B:$B,0)),0)*$F144</f>
        <v>0</v>
      </c>
      <c r="M144" s="51">
        <f>_xlfn.IFERROR(INDEX('Provider Level Data'!O:O,MATCH($A144,'Provider Level Data'!$B:$B,0)),0)*$F144</f>
        <v>1</v>
      </c>
      <c r="N144" s="51">
        <f>_xlfn.IFERROR(INDEX('Provider Level Data'!P:P,MATCH($A144,'Provider Level Data'!$B:$B,0)),0)*$F144</f>
        <v>2259</v>
      </c>
      <c r="P144" t="s">
        <v>500</v>
      </c>
      <c r="Q144" t="s">
        <v>49</v>
      </c>
    </row>
    <row r="145" spans="1:14" ht="12.75">
      <c r="A145" s="35" t="s">
        <v>249</v>
      </c>
      <c r="B145" s="35" t="s">
        <v>284</v>
      </c>
      <c r="C145" s="35" t="s">
        <v>424</v>
      </c>
      <c r="D145" s="35" t="s">
        <v>176</v>
      </c>
      <c r="E145" s="35" t="s">
        <v>425</v>
      </c>
      <c r="F145" s="68">
        <v>1</v>
      </c>
      <c r="G145" s="51">
        <f>_xlfn.IFERROR(INDEX('Provider Level Data'!E:E,MATCH($A145,'Provider Level Data'!$B:$B,0)),0)*$F145</f>
        <v>0</v>
      </c>
      <c r="H145" s="51">
        <f>_xlfn.IFERROR(INDEX('Provider Level Data'!F:F,MATCH($A145,'Provider Level Data'!$B:$B,0)),0)*$F145</f>
        <v>0</v>
      </c>
      <c r="I145" s="51">
        <f>_xlfn.IFERROR(INDEX('Provider Level Data'!G:G,MATCH($A145,'Provider Level Data'!$B:$B,0)),0)*$F145</f>
        <v>0</v>
      </c>
      <c r="J145" s="51">
        <f>_xlfn.IFERROR(INDEX('Provider Level Data'!H:H,MATCH($A145,'Provider Level Data'!$B:$B,0)),0)*$F145</f>
        <v>0</v>
      </c>
      <c r="K145" s="51">
        <f>_xlfn.IFERROR(INDEX('Provider Level Data'!M:M,MATCH($A145,'Provider Level Data'!$B:$B,0)),0)*$F145</f>
        <v>0</v>
      </c>
      <c r="L145" s="51">
        <f>_xlfn.IFERROR(INDEX('Provider Level Data'!N:N,MATCH($A145,'Provider Level Data'!$B:$B,0)),0)*$F145</f>
        <v>0</v>
      </c>
      <c r="M145" s="51">
        <f>_xlfn.IFERROR(INDEX('Provider Level Data'!O:O,MATCH($A145,'Provider Level Data'!$B:$B,0)),0)*$F145</f>
        <v>0</v>
      </c>
      <c r="N145" s="51">
        <f>_xlfn.IFERROR(INDEX('Provider Level Data'!P:P,MATCH($A145,'Provider Level Data'!$B:$B,0)),0)*$F145</f>
        <v>0</v>
      </c>
    </row>
    <row r="146" spans="1:14" ht="12.75">
      <c r="A146" s="35" t="s">
        <v>200</v>
      </c>
      <c r="B146" s="35" t="s">
        <v>284</v>
      </c>
      <c r="C146" s="35" t="s">
        <v>427</v>
      </c>
      <c r="D146" s="35" t="s">
        <v>66</v>
      </c>
      <c r="E146" s="35" t="s">
        <v>426</v>
      </c>
      <c r="F146" s="68">
        <v>1</v>
      </c>
      <c r="G146" s="51">
        <f>_xlfn.IFERROR(INDEX('Provider Level Data'!E:E,MATCH($A146,'Provider Level Data'!$B:$B,0)),0)*$F146</f>
        <v>0</v>
      </c>
      <c r="H146" s="51">
        <f>_xlfn.IFERROR(INDEX('Provider Level Data'!F:F,MATCH($A146,'Provider Level Data'!$B:$B,0)),0)*$F146</f>
        <v>0</v>
      </c>
      <c r="I146" s="51">
        <f>_xlfn.IFERROR(INDEX('Provider Level Data'!G:G,MATCH($A146,'Provider Level Data'!$B:$B,0)),0)*$F146</f>
        <v>0</v>
      </c>
      <c r="J146" s="51">
        <f>_xlfn.IFERROR(INDEX('Provider Level Data'!H:H,MATCH($A146,'Provider Level Data'!$B:$B,0)),0)*$F146</f>
        <v>0</v>
      </c>
      <c r="K146" s="51">
        <f>_xlfn.IFERROR(INDEX('Provider Level Data'!M:M,MATCH($A146,'Provider Level Data'!$B:$B,0)),0)*$F146</f>
        <v>0</v>
      </c>
      <c r="L146" s="51">
        <f>_xlfn.IFERROR(INDEX('Provider Level Data'!N:N,MATCH($A146,'Provider Level Data'!$B:$B,0)),0)*$F146</f>
        <v>0</v>
      </c>
      <c r="M146" s="51">
        <f>_xlfn.IFERROR(INDEX('Provider Level Data'!O:O,MATCH($A146,'Provider Level Data'!$B:$B,0)),0)*$F146</f>
        <v>0</v>
      </c>
      <c r="N146" s="51">
        <f>_xlfn.IFERROR(INDEX('Provider Level Data'!P:P,MATCH($A146,'Provider Level Data'!$B:$B,0)),0)*$F146</f>
        <v>0</v>
      </c>
    </row>
    <row r="147" spans="1:14" ht="12.75">
      <c r="A147" s="35" t="s">
        <v>88</v>
      </c>
      <c r="B147" s="35" t="s">
        <v>284</v>
      </c>
      <c r="C147" s="35" t="s">
        <v>534</v>
      </c>
      <c r="D147" s="35" t="s">
        <v>88</v>
      </c>
      <c r="E147" s="35" t="s">
        <v>534</v>
      </c>
      <c r="F147" s="68">
        <v>1</v>
      </c>
      <c r="G147" s="51">
        <f>_xlfn.IFERROR(INDEX('Provider Level Data'!E:E,MATCH($A147,'Provider Level Data'!$B:$B,0)),0)*$F147</f>
        <v>0</v>
      </c>
      <c r="H147" s="51">
        <f>_xlfn.IFERROR(INDEX('Provider Level Data'!F:F,MATCH($A147,'Provider Level Data'!$B:$B,0)),0)*$F147</f>
        <v>1213</v>
      </c>
      <c r="I147" s="51">
        <f>_xlfn.IFERROR(INDEX('Provider Level Data'!G:G,MATCH($A147,'Provider Level Data'!$B:$B,0)),0)*$F147</f>
        <v>0</v>
      </c>
      <c r="J147" s="51">
        <f>_xlfn.IFERROR(INDEX('Provider Level Data'!H:H,MATCH($A147,'Provider Level Data'!$B:$B,0)),0)*$F147</f>
        <v>1213</v>
      </c>
      <c r="K147" s="51">
        <f>_xlfn.IFERROR(INDEX('Provider Level Data'!M:M,MATCH($A147,'Provider Level Data'!$B:$B,0)),0)*$F147</f>
        <v>0</v>
      </c>
      <c r="L147" s="51">
        <f>_xlfn.IFERROR(INDEX('Provider Level Data'!N:N,MATCH($A147,'Provider Level Data'!$B:$B,0)),0)*$F147</f>
        <v>69</v>
      </c>
      <c r="M147" s="51">
        <f>_xlfn.IFERROR(INDEX('Provider Level Data'!O:O,MATCH($A147,'Provider Level Data'!$B:$B,0)),0)*$F147</f>
        <v>0</v>
      </c>
      <c r="N147" s="51">
        <f>_xlfn.IFERROR(INDEX('Provider Level Data'!P:P,MATCH($A147,'Provider Level Data'!$B:$B,0)),0)*$F147</f>
        <v>69</v>
      </c>
    </row>
    <row r="148" spans="1:14" ht="12.75">
      <c r="A148" s="35" t="s">
        <v>213</v>
      </c>
      <c r="B148" s="35" t="s">
        <v>284</v>
      </c>
      <c r="C148" s="35" t="s">
        <v>430</v>
      </c>
      <c r="D148" s="35" t="s">
        <v>187</v>
      </c>
      <c r="E148" s="35" t="s">
        <v>431</v>
      </c>
      <c r="F148" s="68">
        <v>1</v>
      </c>
      <c r="G148" s="51">
        <f>_xlfn.IFERROR(INDEX('Provider Level Data'!E:E,MATCH($A148,'Provider Level Data'!$B:$B,0)),0)*$F148</f>
        <v>0</v>
      </c>
      <c r="H148" s="51">
        <f>_xlfn.IFERROR(INDEX('Provider Level Data'!F:F,MATCH($A148,'Provider Level Data'!$B:$B,0)),0)*$F148</f>
        <v>0</v>
      </c>
      <c r="I148" s="51">
        <f>_xlfn.IFERROR(INDEX('Provider Level Data'!G:G,MATCH($A148,'Provider Level Data'!$B:$B,0)),0)*$F148</f>
        <v>3329</v>
      </c>
      <c r="J148" s="51">
        <f>_xlfn.IFERROR(INDEX('Provider Level Data'!H:H,MATCH($A148,'Provider Level Data'!$B:$B,0)),0)*$F148</f>
        <v>3329</v>
      </c>
      <c r="K148" s="51">
        <f>_xlfn.IFERROR(INDEX('Provider Level Data'!M:M,MATCH($A148,'Provider Level Data'!$B:$B,0)),0)*$F148</f>
        <v>0</v>
      </c>
      <c r="L148" s="51">
        <f>_xlfn.IFERROR(INDEX('Provider Level Data'!N:N,MATCH($A148,'Provider Level Data'!$B:$B,0)),0)*$F148</f>
        <v>0</v>
      </c>
      <c r="M148" s="51">
        <f>_xlfn.IFERROR(INDEX('Provider Level Data'!O:O,MATCH($A148,'Provider Level Data'!$B:$B,0)),0)*$F148</f>
        <v>0</v>
      </c>
      <c r="N148" s="51">
        <f>_xlfn.IFERROR(INDEX('Provider Level Data'!P:P,MATCH($A148,'Provider Level Data'!$B:$B,0)),0)*$F148</f>
        <v>0</v>
      </c>
    </row>
    <row r="149" spans="1:14" ht="12.75">
      <c r="A149" s="35" t="s">
        <v>307</v>
      </c>
      <c r="B149" s="35" t="s">
        <v>284</v>
      </c>
      <c r="C149" s="35" t="s">
        <v>466</v>
      </c>
      <c r="D149" s="35" t="s">
        <v>307</v>
      </c>
      <c r="E149" s="35" t="s">
        <v>466</v>
      </c>
      <c r="F149" s="68">
        <v>1</v>
      </c>
      <c r="G149" s="51">
        <f>_xlfn.IFERROR(INDEX('Provider Level Data'!E:E,MATCH($A149,'Provider Level Data'!$B:$B,0)),0)*$F149</f>
        <v>22685</v>
      </c>
      <c r="H149" s="51">
        <f>_xlfn.IFERROR(INDEX('Provider Level Data'!F:F,MATCH($A149,'Provider Level Data'!$B:$B,0)),0)*$F149</f>
        <v>3696</v>
      </c>
      <c r="I149" s="51">
        <f>_xlfn.IFERROR(INDEX('Provider Level Data'!G:G,MATCH($A149,'Provider Level Data'!$B:$B,0)),0)*$F149</f>
        <v>9519</v>
      </c>
      <c r="J149" s="51">
        <f>_xlfn.IFERROR(INDEX('Provider Level Data'!H:H,MATCH($A149,'Provider Level Data'!$B:$B,0)),0)*$F149</f>
        <v>35900</v>
      </c>
      <c r="K149" s="51">
        <f>_xlfn.IFERROR(INDEX('Provider Level Data'!M:M,MATCH($A149,'Provider Level Data'!$B:$B,0)),0)*$F149</f>
        <v>5335</v>
      </c>
      <c r="L149" s="51">
        <f>_xlfn.IFERROR(INDEX('Provider Level Data'!N:N,MATCH($A149,'Provider Level Data'!$B:$B,0)),0)*$F149</f>
        <v>28</v>
      </c>
      <c r="M149" s="51">
        <f>_xlfn.IFERROR(INDEX('Provider Level Data'!O:O,MATCH($A149,'Provider Level Data'!$B:$B,0)),0)*$F149</f>
        <v>59</v>
      </c>
      <c r="N149" s="51">
        <f>_xlfn.IFERROR(INDEX('Provider Level Data'!P:P,MATCH($A149,'Provider Level Data'!$B:$B,0)),0)*$F149</f>
        <v>5422</v>
      </c>
    </row>
    <row r="150" spans="1:14" ht="12.75">
      <c r="A150" s="35" t="s">
        <v>265</v>
      </c>
      <c r="B150" s="35" t="s">
        <v>284</v>
      </c>
      <c r="C150" s="35" t="s">
        <v>588</v>
      </c>
      <c r="D150" s="35" t="s">
        <v>66</v>
      </c>
      <c r="E150" s="35" t="s">
        <v>426</v>
      </c>
      <c r="F150" s="68">
        <v>1</v>
      </c>
      <c r="G150" s="51">
        <f>_xlfn.IFERROR(INDEX('Provider Level Data'!E:E,MATCH($A150,'Provider Level Data'!$B:$B,0)),0)*$F150</f>
        <v>0</v>
      </c>
      <c r="H150" s="51">
        <f>_xlfn.IFERROR(INDEX('Provider Level Data'!F:F,MATCH($A150,'Provider Level Data'!$B:$B,0)),0)*$F150</f>
        <v>0</v>
      </c>
      <c r="I150" s="51">
        <f>_xlfn.IFERROR(INDEX('Provider Level Data'!G:G,MATCH($A150,'Provider Level Data'!$B:$B,0)),0)*$F150</f>
        <v>2731</v>
      </c>
      <c r="J150" s="51">
        <f>_xlfn.IFERROR(INDEX('Provider Level Data'!H:H,MATCH($A150,'Provider Level Data'!$B:$B,0)),0)*$F150</f>
        <v>2731</v>
      </c>
      <c r="K150" s="51">
        <f>_xlfn.IFERROR(INDEX('Provider Level Data'!M:M,MATCH($A150,'Provider Level Data'!$B:$B,0)),0)*$F150</f>
        <v>0</v>
      </c>
      <c r="L150" s="51">
        <f>_xlfn.IFERROR(INDEX('Provider Level Data'!N:N,MATCH($A150,'Provider Level Data'!$B:$B,0)),0)*$F150</f>
        <v>0</v>
      </c>
      <c r="M150" s="51">
        <f>_xlfn.IFERROR(INDEX('Provider Level Data'!O:O,MATCH($A150,'Provider Level Data'!$B:$B,0)),0)*$F150</f>
        <v>0</v>
      </c>
      <c r="N150" s="51">
        <f>_xlfn.IFERROR(INDEX('Provider Level Data'!P:P,MATCH($A150,'Provider Level Data'!$B:$B,0)),0)*$F150</f>
        <v>0</v>
      </c>
    </row>
    <row r="151" spans="1:14" ht="12.75">
      <c r="A151" s="35" t="s">
        <v>67</v>
      </c>
      <c r="B151" s="35" t="s">
        <v>284</v>
      </c>
      <c r="C151" s="35" t="s">
        <v>400</v>
      </c>
      <c r="D151" s="35" t="s">
        <v>67</v>
      </c>
      <c r="E151" s="35" t="s">
        <v>400</v>
      </c>
      <c r="F151" s="68">
        <v>1</v>
      </c>
      <c r="G151" s="51">
        <f>_xlfn.IFERROR(INDEX('Provider Level Data'!E:E,MATCH($A151,'Provider Level Data'!$B:$B,0)),0)*$F151</f>
        <v>6063</v>
      </c>
      <c r="H151" s="51">
        <f>_xlfn.IFERROR(INDEX('Provider Level Data'!F:F,MATCH($A151,'Provider Level Data'!$B:$B,0)),0)*$F151</f>
        <v>0</v>
      </c>
      <c r="I151" s="51">
        <f>_xlfn.IFERROR(INDEX('Provider Level Data'!G:G,MATCH($A151,'Provider Level Data'!$B:$B,0)),0)*$F151</f>
        <v>1965</v>
      </c>
      <c r="J151" s="51">
        <f>_xlfn.IFERROR(INDEX('Provider Level Data'!H:H,MATCH($A151,'Provider Level Data'!$B:$B,0)),0)*$F151</f>
        <v>8028</v>
      </c>
      <c r="K151" s="51">
        <f>_xlfn.IFERROR(INDEX('Provider Level Data'!M:M,MATCH($A151,'Provider Level Data'!$B:$B,0)),0)*$F151</f>
        <v>1571</v>
      </c>
      <c r="L151" s="51">
        <f>_xlfn.IFERROR(INDEX('Provider Level Data'!N:N,MATCH($A151,'Provider Level Data'!$B:$B,0)),0)*$F151</f>
        <v>0</v>
      </c>
      <c r="M151" s="51">
        <f>_xlfn.IFERROR(INDEX('Provider Level Data'!O:O,MATCH($A151,'Provider Level Data'!$B:$B,0)),0)*$F151</f>
        <v>4</v>
      </c>
      <c r="N151" s="51">
        <f>_xlfn.IFERROR(INDEX('Provider Level Data'!P:P,MATCH($A151,'Provider Level Data'!$B:$B,0)),0)*$F151</f>
        <v>1575</v>
      </c>
    </row>
    <row r="152" spans="1:14" ht="12.75">
      <c r="A152" s="35" t="s">
        <v>190</v>
      </c>
      <c r="B152" s="35" t="s">
        <v>284</v>
      </c>
      <c r="C152" s="35" t="s">
        <v>470</v>
      </c>
      <c r="D152" s="35" t="s">
        <v>190</v>
      </c>
      <c r="E152" s="35" t="s">
        <v>470</v>
      </c>
      <c r="F152" s="68">
        <v>1</v>
      </c>
      <c r="G152" s="51">
        <f>_xlfn.IFERROR(INDEX('Provider Level Data'!E:E,MATCH($A152,'Provider Level Data'!$B:$B,0)),0)*$F152</f>
        <v>17989</v>
      </c>
      <c r="H152" s="51">
        <f>_xlfn.IFERROR(INDEX('Provider Level Data'!F:F,MATCH($A152,'Provider Level Data'!$B:$B,0)),0)*$F152</f>
        <v>0</v>
      </c>
      <c r="I152" s="51">
        <f>_xlfn.IFERROR(INDEX('Provider Level Data'!G:G,MATCH($A152,'Provider Level Data'!$B:$B,0)),0)*$F152</f>
        <v>4023</v>
      </c>
      <c r="J152" s="51">
        <f>_xlfn.IFERROR(INDEX('Provider Level Data'!H:H,MATCH($A152,'Provider Level Data'!$B:$B,0)),0)*$F152</f>
        <v>22012</v>
      </c>
      <c r="K152" s="51">
        <f>_xlfn.IFERROR(INDEX('Provider Level Data'!M:M,MATCH($A152,'Provider Level Data'!$B:$B,0)),0)*$F152</f>
        <v>2574</v>
      </c>
      <c r="L152" s="51">
        <f>_xlfn.IFERROR(INDEX('Provider Level Data'!N:N,MATCH($A152,'Provider Level Data'!$B:$B,0)),0)*$F152</f>
        <v>0</v>
      </c>
      <c r="M152" s="51">
        <f>_xlfn.IFERROR(INDEX('Provider Level Data'!O:O,MATCH($A152,'Provider Level Data'!$B:$B,0)),0)*$F152</f>
        <v>16</v>
      </c>
      <c r="N152" s="51">
        <f>_xlfn.IFERROR(INDEX('Provider Level Data'!P:P,MATCH($A152,'Provider Level Data'!$B:$B,0)),0)*$F152</f>
        <v>2590</v>
      </c>
    </row>
    <row r="153" spans="1:14" ht="12.75">
      <c r="A153" s="35" t="s">
        <v>566</v>
      </c>
      <c r="B153" s="35" t="s">
        <v>284</v>
      </c>
      <c r="C153" s="35" t="s">
        <v>567</v>
      </c>
      <c r="D153" s="35" t="s">
        <v>63</v>
      </c>
      <c r="E153" s="35" t="s">
        <v>450</v>
      </c>
      <c r="F153" s="68">
        <v>1</v>
      </c>
      <c r="G153" s="51">
        <f>_xlfn.IFERROR(INDEX('Provider Level Data'!E:E,MATCH($A153,'Provider Level Data'!$B:$B,0)),0)*$F153</f>
        <v>0</v>
      </c>
      <c r="H153" s="51">
        <f>_xlfn.IFERROR(INDEX('Provider Level Data'!F:F,MATCH($A153,'Provider Level Data'!$B:$B,0)),0)*$F153</f>
        <v>0</v>
      </c>
      <c r="I153" s="51">
        <f>_xlfn.IFERROR(INDEX('Provider Level Data'!G:G,MATCH($A153,'Provider Level Data'!$B:$B,0)),0)*$F153</f>
        <v>1672</v>
      </c>
      <c r="J153" s="51">
        <f>_xlfn.IFERROR(INDEX('Provider Level Data'!H:H,MATCH($A153,'Provider Level Data'!$B:$B,0)),0)*$F153</f>
        <v>1672</v>
      </c>
      <c r="K153" s="51">
        <f>_xlfn.IFERROR(INDEX('Provider Level Data'!M:M,MATCH($A153,'Provider Level Data'!$B:$B,0)),0)*$F153</f>
        <v>0</v>
      </c>
      <c r="L153" s="51">
        <f>_xlfn.IFERROR(INDEX('Provider Level Data'!N:N,MATCH($A153,'Provider Level Data'!$B:$B,0)),0)*$F153</f>
        <v>0</v>
      </c>
      <c r="M153" s="51">
        <f>_xlfn.IFERROR(INDEX('Provider Level Data'!O:O,MATCH($A153,'Provider Level Data'!$B:$B,0)),0)*$F153</f>
        <v>0</v>
      </c>
      <c r="N153" s="51">
        <f>_xlfn.IFERROR(INDEX('Provider Level Data'!P:P,MATCH($A153,'Provider Level Data'!$B:$B,0)),0)*$F153</f>
        <v>0</v>
      </c>
    </row>
    <row r="154" spans="1:14" ht="12.75">
      <c r="A154" s="35" t="s">
        <v>564</v>
      </c>
      <c r="B154" s="35" t="s">
        <v>284</v>
      </c>
      <c r="C154" s="35" t="s">
        <v>565</v>
      </c>
      <c r="D154" s="35" t="s">
        <v>63</v>
      </c>
      <c r="E154" s="35" t="s">
        <v>450</v>
      </c>
      <c r="F154" s="68">
        <v>1</v>
      </c>
      <c r="G154" s="51">
        <f>_xlfn.IFERROR(INDEX('Provider Level Data'!E:E,MATCH($A154,'Provider Level Data'!$B:$B,0)),0)*$F154</f>
        <v>0</v>
      </c>
      <c r="H154" s="51">
        <f>_xlfn.IFERROR(INDEX('Provider Level Data'!F:F,MATCH($A154,'Provider Level Data'!$B:$B,0)),0)*$F154</f>
        <v>0</v>
      </c>
      <c r="I154" s="51">
        <f>_xlfn.IFERROR(INDEX('Provider Level Data'!G:G,MATCH($A154,'Provider Level Data'!$B:$B,0)),0)*$F154</f>
        <v>413</v>
      </c>
      <c r="J154" s="51">
        <f>_xlfn.IFERROR(INDEX('Provider Level Data'!H:H,MATCH($A154,'Provider Level Data'!$B:$B,0)),0)*$F154</f>
        <v>413</v>
      </c>
      <c r="K154" s="51">
        <f>_xlfn.IFERROR(INDEX('Provider Level Data'!M:M,MATCH($A154,'Provider Level Data'!$B:$B,0)),0)*$F154</f>
        <v>0</v>
      </c>
      <c r="L154" s="51">
        <f>_xlfn.IFERROR(INDEX('Provider Level Data'!N:N,MATCH($A154,'Provider Level Data'!$B:$B,0)),0)*$F154</f>
        <v>0</v>
      </c>
      <c r="M154" s="51">
        <f>_xlfn.IFERROR(INDEX('Provider Level Data'!O:O,MATCH($A154,'Provider Level Data'!$B:$B,0)),0)*$F154</f>
        <v>0</v>
      </c>
      <c r="N154" s="51">
        <f>_xlfn.IFERROR(INDEX('Provider Level Data'!P:P,MATCH($A154,'Provider Level Data'!$B:$B,0)),0)*$F154</f>
        <v>0</v>
      </c>
    </row>
    <row r="155" spans="1:14" ht="12.75">
      <c r="A155" s="35" t="s">
        <v>133</v>
      </c>
      <c r="B155" s="35" t="s">
        <v>284</v>
      </c>
      <c r="C155" s="35" t="s">
        <v>454</v>
      </c>
      <c r="D155" s="35" t="s">
        <v>133</v>
      </c>
      <c r="E155" s="35" t="s">
        <v>454</v>
      </c>
      <c r="F155" s="68">
        <v>1</v>
      </c>
      <c r="G155" s="51">
        <f>_xlfn.IFERROR(INDEX('Provider Level Data'!E:E,MATCH($A155,'Provider Level Data'!$B:$B,0)),0)*$F155</f>
        <v>8002</v>
      </c>
      <c r="H155" s="51">
        <f>_xlfn.IFERROR(INDEX('Provider Level Data'!F:F,MATCH($A155,'Provider Level Data'!$B:$B,0)),0)*$F155</f>
        <v>0</v>
      </c>
      <c r="I155" s="51">
        <f>_xlfn.IFERROR(INDEX('Provider Level Data'!G:G,MATCH($A155,'Provider Level Data'!$B:$B,0)),0)*$F155</f>
        <v>1432</v>
      </c>
      <c r="J155" s="51">
        <f>_xlfn.IFERROR(INDEX('Provider Level Data'!H:H,MATCH($A155,'Provider Level Data'!$B:$B,0)),0)*$F155</f>
        <v>9434</v>
      </c>
      <c r="K155" s="51">
        <f>_xlfn.IFERROR(INDEX('Provider Level Data'!M:M,MATCH($A155,'Provider Level Data'!$B:$B,0)),0)*$F155</f>
        <v>1245</v>
      </c>
      <c r="L155" s="51">
        <f>_xlfn.IFERROR(INDEX('Provider Level Data'!N:N,MATCH($A155,'Provider Level Data'!$B:$B,0)),0)*$F155</f>
        <v>0</v>
      </c>
      <c r="M155" s="51">
        <f>_xlfn.IFERROR(INDEX('Provider Level Data'!O:O,MATCH($A155,'Provider Level Data'!$B:$B,0)),0)*$F155</f>
        <v>1</v>
      </c>
      <c r="N155" s="51">
        <f>_xlfn.IFERROR(INDEX('Provider Level Data'!P:P,MATCH($A155,'Provider Level Data'!$B:$B,0)),0)*$F155</f>
        <v>1246</v>
      </c>
    </row>
    <row r="156" spans="1:14" ht="12.75">
      <c r="A156" s="35" t="s">
        <v>172</v>
      </c>
      <c r="B156" s="35" t="s">
        <v>284</v>
      </c>
      <c r="C156" s="35" t="s">
        <v>474</v>
      </c>
      <c r="D156" s="35" t="s">
        <v>172</v>
      </c>
      <c r="E156" s="35" t="s">
        <v>474</v>
      </c>
      <c r="F156" s="68">
        <v>1</v>
      </c>
      <c r="G156" s="51">
        <f>_xlfn.IFERROR(INDEX('Provider Level Data'!E:E,MATCH($A156,'Provider Level Data'!$B:$B,0)),0)*$F156</f>
        <v>3784</v>
      </c>
      <c r="H156" s="51">
        <f>_xlfn.IFERROR(INDEX('Provider Level Data'!F:F,MATCH($A156,'Provider Level Data'!$B:$B,0)),0)*$F156</f>
        <v>0</v>
      </c>
      <c r="I156" s="51">
        <f>_xlfn.IFERROR(INDEX('Provider Level Data'!G:G,MATCH($A156,'Provider Level Data'!$B:$B,0)),0)*$F156</f>
        <v>11138</v>
      </c>
      <c r="J156" s="51">
        <f>_xlfn.IFERROR(INDEX('Provider Level Data'!H:H,MATCH($A156,'Provider Level Data'!$B:$B,0)),0)*$F156</f>
        <v>14922</v>
      </c>
      <c r="K156" s="51">
        <f>_xlfn.IFERROR(INDEX('Provider Level Data'!M:M,MATCH($A156,'Provider Level Data'!$B:$B,0)),0)*$F156</f>
        <v>319</v>
      </c>
      <c r="L156" s="51">
        <f>_xlfn.IFERROR(INDEX('Provider Level Data'!N:N,MATCH($A156,'Provider Level Data'!$B:$B,0)),0)*$F156</f>
        <v>0</v>
      </c>
      <c r="M156" s="51">
        <f>_xlfn.IFERROR(INDEX('Provider Level Data'!O:O,MATCH($A156,'Provider Level Data'!$B:$B,0)),0)*$F156</f>
        <v>14</v>
      </c>
      <c r="N156" s="51">
        <f>_xlfn.IFERROR(INDEX('Provider Level Data'!P:P,MATCH($A156,'Provider Level Data'!$B:$B,0)),0)*$F156</f>
        <v>333</v>
      </c>
    </row>
    <row r="157" spans="1:14" ht="12.75">
      <c r="A157" s="35" t="s">
        <v>166</v>
      </c>
      <c r="B157" s="35" t="s">
        <v>284</v>
      </c>
      <c r="C157" s="35" t="s">
        <v>433</v>
      </c>
      <c r="D157" s="35" t="s">
        <v>64</v>
      </c>
      <c r="E157" s="35" t="s">
        <v>434</v>
      </c>
      <c r="F157" s="68">
        <v>0.388</v>
      </c>
      <c r="G157" s="51">
        <f>_xlfn.IFERROR(INDEX('Provider Level Data'!E:E,MATCH($A157,'Provider Level Data'!$B:$B,0)),0)*$F157</f>
        <v>0</v>
      </c>
      <c r="H157" s="51">
        <f>_xlfn.IFERROR(INDEX('Provider Level Data'!F:F,MATCH($A157,'Provider Level Data'!$B:$B,0)),0)*$F157</f>
        <v>0</v>
      </c>
      <c r="I157" s="51">
        <f>_xlfn.IFERROR(INDEX('Provider Level Data'!G:G,MATCH($A157,'Provider Level Data'!$B:$B,0)),0)*$F157</f>
        <v>3973.5080000000003</v>
      </c>
      <c r="J157" s="51">
        <f>_xlfn.IFERROR(INDEX('Provider Level Data'!H:H,MATCH($A157,'Provider Level Data'!$B:$B,0)),0)*$F157</f>
        <v>3973.5080000000003</v>
      </c>
      <c r="K157" s="51">
        <f>_xlfn.IFERROR(INDEX('Provider Level Data'!M:M,MATCH($A157,'Provider Level Data'!$B:$B,0)),0)*$F157</f>
        <v>0</v>
      </c>
      <c r="L157" s="51">
        <f>_xlfn.IFERROR(INDEX('Provider Level Data'!N:N,MATCH($A157,'Provider Level Data'!$B:$B,0)),0)*$F157</f>
        <v>0</v>
      </c>
      <c r="M157" s="51">
        <f>_xlfn.IFERROR(INDEX('Provider Level Data'!O:O,MATCH($A157,'Provider Level Data'!$B:$B,0)),0)*$F157</f>
        <v>46.56</v>
      </c>
      <c r="N157" s="51">
        <f>_xlfn.IFERROR(INDEX('Provider Level Data'!P:P,MATCH($A157,'Provider Level Data'!$B:$B,0)),0)*$F157</f>
        <v>46.56</v>
      </c>
    </row>
    <row r="158" spans="1:14" ht="12.75">
      <c r="A158" s="35" t="s">
        <v>166</v>
      </c>
      <c r="B158" s="35" t="s">
        <v>284</v>
      </c>
      <c r="C158" s="35" t="s">
        <v>433</v>
      </c>
      <c r="D158" s="35" t="s">
        <v>87</v>
      </c>
      <c r="E158" s="35" t="s">
        <v>420</v>
      </c>
      <c r="F158" s="68">
        <v>0.612</v>
      </c>
      <c r="G158" s="51">
        <f>_xlfn.IFERROR(INDEX('Provider Level Data'!E:E,MATCH($A158,'Provider Level Data'!$B:$B,0)),0)*$F158</f>
        <v>0</v>
      </c>
      <c r="H158" s="51">
        <f>_xlfn.IFERROR(INDEX('Provider Level Data'!F:F,MATCH($A158,'Provider Level Data'!$B:$B,0)),0)*$F158</f>
        <v>0</v>
      </c>
      <c r="I158" s="51">
        <f>_xlfn.IFERROR(INDEX('Provider Level Data'!G:G,MATCH($A158,'Provider Level Data'!$B:$B,0)),0)*$F158</f>
        <v>6267.492</v>
      </c>
      <c r="J158" s="51">
        <f>_xlfn.IFERROR(INDEX('Provider Level Data'!H:H,MATCH($A158,'Provider Level Data'!$B:$B,0)),0)*$F158</f>
        <v>6267.492</v>
      </c>
      <c r="K158" s="51">
        <f>_xlfn.IFERROR(INDEX('Provider Level Data'!M:M,MATCH($A158,'Provider Level Data'!$B:$B,0)),0)*$F158</f>
        <v>0</v>
      </c>
      <c r="L158" s="51">
        <f>_xlfn.IFERROR(INDEX('Provider Level Data'!N:N,MATCH($A158,'Provider Level Data'!$B:$B,0)),0)*$F158</f>
        <v>0</v>
      </c>
      <c r="M158" s="51">
        <f>_xlfn.IFERROR(INDEX('Provider Level Data'!O:O,MATCH($A158,'Provider Level Data'!$B:$B,0)),0)*$F158</f>
        <v>73.44</v>
      </c>
      <c r="N158" s="51">
        <f>_xlfn.IFERROR(INDEX('Provider Level Data'!P:P,MATCH($A158,'Provider Level Data'!$B:$B,0)),0)*$F158</f>
        <v>73.44</v>
      </c>
    </row>
    <row r="159" spans="1:14" ht="12.75">
      <c r="A159" s="35" t="s">
        <v>236</v>
      </c>
      <c r="B159" s="35" t="s">
        <v>284</v>
      </c>
      <c r="C159" s="35" t="s">
        <v>435</v>
      </c>
      <c r="D159" s="35" t="s">
        <v>121</v>
      </c>
      <c r="E159" s="35" t="s">
        <v>601</v>
      </c>
      <c r="F159" s="68">
        <v>1</v>
      </c>
      <c r="G159" s="51">
        <f>_xlfn.IFERROR(INDEX('Provider Level Data'!E:E,MATCH($A159,'Provider Level Data'!$B:$B,0)),0)*$F159</f>
        <v>0</v>
      </c>
      <c r="H159" s="51">
        <f>_xlfn.IFERROR(INDEX('Provider Level Data'!F:F,MATCH($A159,'Provider Level Data'!$B:$B,0)),0)*$F159</f>
        <v>0</v>
      </c>
      <c r="I159" s="51">
        <f>_xlfn.IFERROR(INDEX('Provider Level Data'!G:G,MATCH($A159,'Provider Level Data'!$B:$B,0)),0)*$F159</f>
        <v>4305</v>
      </c>
      <c r="J159" s="51">
        <f>_xlfn.IFERROR(INDEX('Provider Level Data'!H:H,MATCH($A159,'Provider Level Data'!$B:$B,0)),0)*$F159</f>
        <v>4305</v>
      </c>
      <c r="K159" s="51">
        <f>_xlfn.IFERROR(INDEX('Provider Level Data'!M:M,MATCH($A159,'Provider Level Data'!$B:$B,0)),0)*$F159</f>
        <v>0</v>
      </c>
      <c r="L159" s="51">
        <f>_xlfn.IFERROR(INDEX('Provider Level Data'!N:N,MATCH($A159,'Provider Level Data'!$B:$B,0)),0)*$F159</f>
        <v>0</v>
      </c>
      <c r="M159" s="51">
        <f>_xlfn.IFERROR(INDEX('Provider Level Data'!O:O,MATCH($A159,'Provider Level Data'!$B:$B,0)),0)*$F159</f>
        <v>15</v>
      </c>
      <c r="N159" s="51">
        <f>_xlfn.IFERROR(INDEX('Provider Level Data'!P:P,MATCH($A159,'Provider Level Data'!$B:$B,0)),0)*$F159</f>
        <v>15</v>
      </c>
    </row>
    <row r="160" spans="1:14" ht="12.75">
      <c r="A160" s="35" t="s">
        <v>111</v>
      </c>
      <c r="B160" s="35" t="s">
        <v>284</v>
      </c>
      <c r="C160" s="35" t="s">
        <v>477</v>
      </c>
      <c r="D160" s="35" t="s">
        <v>111</v>
      </c>
      <c r="E160" s="35" t="s">
        <v>477</v>
      </c>
      <c r="F160" s="68">
        <v>1</v>
      </c>
      <c r="G160" s="51">
        <f>_xlfn.IFERROR(INDEX('Provider Level Data'!E:E,MATCH($A160,'Provider Level Data'!$B:$B,0)),0)*$F160</f>
        <v>12824</v>
      </c>
      <c r="H160" s="51">
        <f>_xlfn.IFERROR(INDEX('Provider Level Data'!F:F,MATCH($A160,'Provider Level Data'!$B:$B,0)),0)*$F160</f>
        <v>0</v>
      </c>
      <c r="I160" s="51">
        <f>_xlfn.IFERROR(INDEX('Provider Level Data'!G:G,MATCH($A160,'Provider Level Data'!$B:$B,0)),0)*$F160</f>
        <v>0</v>
      </c>
      <c r="J160" s="51">
        <f>_xlfn.IFERROR(INDEX('Provider Level Data'!H:H,MATCH($A160,'Provider Level Data'!$B:$B,0)),0)*$F160</f>
        <v>12824</v>
      </c>
      <c r="K160" s="51">
        <f>_xlfn.IFERROR(INDEX('Provider Level Data'!M:M,MATCH($A160,'Provider Level Data'!$B:$B,0)),0)*$F160</f>
        <v>2290</v>
      </c>
      <c r="L160" s="51">
        <f>_xlfn.IFERROR(INDEX('Provider Level Data'!N:N,MATCH($A160,'Provider Level Data'!$B:$B,0)),0)*$F160</f>
        <v>0</v>
      </c>
      <c r="M160" s="51">
        <f>_xlfn.IFERROR(INDEX('Provider Level Data'!O:O,MATCH($A160,'Provider Level Data'!$B:$B,0)),0)*$F160</f>
        <v>0</v>
      </c>
      <c r="N160" s="51">
        <f>_xlfn.IFERROR(INDEX('Provider Level Data'!P:P,MATCH($A160,'Provider Level Data'!$B:$B,0)),0)*$F160</f>
        <v>2290</v>
      </c>
    </row>
    <row r="161" spans="1:14" ht="12.75">
      <c r="A161" s="35" t="s">
        <v>160</v>
      </c>
      <c r="B161" s="35" t="s">
        <v>284</v>
      </c>
      <c r="C161" s="35" t="s">
        <v>480</v>
      </c>
      <c r="D161" s="35" t="s">
        <v>160</v>
      </c>
      <c r="E161" s="35" t="s">
        <v>480</v>
      </c>
      <c r="F161" s="68">
        <v>1</v>
      </c>
      <c r="G161" s="51">
        <f>_xlfn.IFERROR(INDEX('Provider Level Data'!E:E,MATCH($A161,'Provider Level Data'!$B:$B,0)),0)*$F161</f>
        <v>9079</v>
      </c>
      <c r="H161" s="51">
        <f>_xlfn.IFERROR(INDEX('Provider Level Data'!F:F,MATCH($A161,'Provider Level Data'!$B:$B,0)),0)*$F161</f>
        <v>0</v>
      </c>
      <c r="I161" s="51">
        <f>_xlfn.IFERROR(INDEX('Provider Level Data'!G:G,MATCH($A161,'Provider Level Data'!$B:$B,0)),0)*$F161</f>
        <v>9747</v>
      </c>
      <c r="J161" s="51">
        <f>_xlfn.IFERROR(INDEX('Provider Level Data'!H:H,MATCH($A161,'Provider Level Data'!$B:$B,0)),0)*$F161</f>
        <v>18826</v>
      </c>
      <c r="K161" s="51">
        <f>_xlfn.IFERROR(INDEX('Provider Level Data'!M:M,MATCH($A161,'Provider Level Data'!$B:$B,0)),0)*$F161</f>
        <v>795</v>
      </c>
      <c r="L161" s="51">
        <f>_xlfn.IFERROR(INDEX('Provider Level Data'!N:N,MATCH($A161,'Provider Level Data'!$B:$B,0)),0)*$F161</f>
        <v>0</v>
      </c>
      <c r="M161" s="51">
        <f>_xlfn.IFERROR(INDEX('Provider Level Data'!O:O,MATCH($A161,'Provider Level Data'!$B:$B,0)),0)*$F161</f>
        <v>116</v>
      </c>
      <c r="N161" s="51">
        <f>_xlfn.IFERROR(INDEX('Provider Level Data'!P:P,MATCH($A161,'Provider Level Data'!$B:$B,0)),0)*$F161</f>
        <v>911</v>
      </c>
    </row>
    <row r="162" spans="1:14" ht="12.75">
      <c r="A162" s="35" t="s">
        <v>297</v>
      </c>
      <c r="B162" s="35" t="s">
        <v>284</v>
      </c>
      <c r="C162" s="35" t="s">
        <v>438</v>
      </c>
      <c r="D162" s="35" t="s">
        <v>187</v>
      </c>
      <c r="E162" s="35" t="s">
        <v>431</v>
      </c>
      <c r="F162" s="68">
        <v>1</v>
      </c>
      <c r="G162" s="51">
        <f>_xlfn.IFERROR(INDEX('Provider Level Data'!E:E,MATCH($A162,'Provider Level Data'!$B:$B,0)),0)*$F162</f>
        <v>0</v>
      </c>
      <c r="H162" s="51">
        <f>_xlfn.IFERROR(INDEX('Provider Level Data'!F:F,MATCH($A162,'Provider Level Data'!$B:$B,0)),0)*$F162</f>
        <v>0</v>
      </c>
      <c r="I162" s="51">
        <f>_xlfn.IFERROR(INDEX('Provider Level Data'!G:G,MATCH($A162,'Provider Level Data'!$B:$B,0)),0)*$F162</f>
        <v>796</v>
      </c>
      <c r="J162" s="51">
        <f>_xlfn.IFERROR(INDEX('Provider Level Data'!H:H,MATCH($A162,'Provider Level Data'!$B:$B,0)),0)*$F162</f>
        <v>796</v>
      </c>
      <c r="K162" s="51">
        <f>_xlfn.IFERROR(INDEX('Provider Level Data'!M:M,MATCH($A162,'Provider Level Data'!$B:$B,0)),0)*$F162</f>
        <v>0</v>
      </c>
      <c r="L162" s="51">
        <f>_xlfn.IFERROR(INDEX('Provider Level Data'!N:N,MATCH($A162,'Provider Level Data'!$B:$B,0)),0)*$F162</f>
        <v>0</v>
      </c>
      <c r="M162" s="51">
        <f>_xlfn.IFERROR(INDEX('Provider Level Data'!O:O,MATCH($A162,'Provider Level Data'!$B:$B,0)),0)*$F162</f>
        <v>0</v>
      </c>
      <c r="N162" s="51">
        <f>_xlfn.IFERROR(INDEX('Provider Level Data'!P:P,MATCH($A162,'Provider Level Data'!$B:$B,0)),0)*$F162</f>
        <v>0</v>
      </c>
    </row>
    <row r="163" spans="1:14" ht="12.75">
      <c r="A163" s="35" t="s">
        <v>568</v>
      </c>
      <c r="B163" s="35" t="s">
        <v>284</v>
      </c>
      <c r="C163" s="35" t="s">
        <v>569</v>
      </c>
      <c r="D163" s="35" t="s">
        <v>63</v>
      </c>
      <c r="E163" s="35" t="s">
        <v>450</v>
      </c>
      <c r="F163" s="68">
        <v>1</v>
      </c>
      <c r="G163" s="51">
        <f>_xlfn.IFERROR(INDEX('Provider Level Data'!E:E,MATCH($A163,'Provider Level Data'!$B:$B,0)),0)*$F163</f>
        <v>0</v>
      </c>
      <c r="H163" s="51">
        <f>_xlfn.IFERROR(INDEX('Provider Level Data'!F:F,MATCH($A163,'Provider Level Data'!$B:$B,0)),0)*$F163</f>
        <v>0</v>
      </c>
      <c r="I163" s="51">
        <f>_xlfn.IFERROR(INDEX('Provider Level Data'!G:G,MATCH($A163,'Provider Level Data'!$B:$B,0)),0)*$F163</f>
        <v>314</v>
      </c>
      <c r="J163" s="51">
        <f>_xlfn.IFERROR(INDEX('Provider Level Data'!H:H,MATCH($A163,'Provider Level Data'!$B:$B,0)),0)*$F163</f>
        <v>314</v>
      </c>
      <c r="K163" s="51">
        <f>_xlfn.IFERROR(INDEX('Provider Level Data'!M:M,MATCH($A163,'Provider Level Data'!$B:$B,0)),0)*$F163</f>
        <v>0</v>
      </c>
      <c r="L163" s="51">
        <f>_xlfn.IFERROR(INDEX('Provider Level Data'!N:N,MATCH($A163,'Provider Level Data'!$B:$B,0)),0)*$F163</f>
        <v>0</v>
      </c>
      <c r="M163" s="51">
        <f>_xlfn.IFERROR(INDEX('Provider Level Data'!O:O,MATCH($A163,'Provider Level Data'!$B:$B,0)),0)*$F163</f>
        <v>0</v>
      </c>
      <c r="N163" s="51">
        <f>_xlfn.IFERROR(INDEX('Provider Level Data'!P:P,MATCH($A163,'Provider Level Data'!$B:$B,0)),0)*$F163</f>
        <v>0</v>
      </c>
    </row>
    <row r="164" spans="1:14" ht="12.75">
      <c r="A164" s="35" t="s">
        <v>176</v>
      </c>
      <c r="B164" s="35" t="s">
        <v>284</v>
      </c>
      <c r="C164" s="35" t="s">
        <v>425</v>
      </c>
      <c r="D164" s="35" t="s">
        <v>176</v>
      </c>
      <c r="E164" s="35" t="s">
        <v>425</v>
      </c>
      <c r="F164" s="68">
        <v>1</v>
      </c>
      <c r="G164" s="51">
        <f>_xlfn.IFERROR(INDEX('Provider Level Data'!E:E,MATCH($A164,'Provider Level Data'!$B:$B,0)),0)*$F164</f>
        <v>23649</v>
      </c>
      <c r="H164" s="51">
        <f>_xlfn.IFERROR(INDEX('Provider Level Data'!F:F,MATCH($A164,'Provider Level Data'!$B:$B,0)),0)*$F164</f>
        <v>0</v>
      </c>
      <c r="I164" s="51">
        <f>_xlfn.IFERROR(INDEX('Provider Level Data'!G:G,MATCH($A164,'Provider Level Data'!$B:$B,0)),0)*$F164</f>
        <v>10914</v>
      </c>
      <c r="J164" s="51">
        <f>_xlfn.IFERROR(INDEX('Provider Level Data'!H:H,MATCH($A164,'Provider Level Data'!$B:$B,0)),0)*$F164</f>
        <v>34563</v>
      </c>
      <c r="K164" s="51">
        <f>_xlfn.IFERROR(INDEX('Provider Level Data'!M:M,MATCH($A164,'Provider Level Data'!$B:$B,0)),0)*$F164</f>
        <v>5360</v>
      </c>
      <c r="L164" s="51">
        <f>_xlfn.IFERROR(INDEX('Provider Level Data'!N:N,MATCH($A164,'Provider Level Data'!$B:$B,0)),0)*$F164</f>
        <v>0</v>
      </c>
      <c r="M164" s="51">
        <f>_xlfn.IFERROR(INDEX('Provider Level Data'!O:O,MATCH($A164,'Provider Level Data'!$B:$B,0)),0)*$F164</f>
        <v>167</v>
      </c>
      <c r="N164" s="51">
        <f>_xlfn.IFERROR(INDEX('Provider Level Data'!P:P,MATCH($A164,'Provider Level Data'!$B:$B,0)),0)*$F164</f>
        <v>5527</v>
      </c>
    </row>
    <row r="165" spans="1:14" ht="12.75">
      <c r="A165" s="35" t="s">
        <v>156</v>
      </c>
      <c r="B165" s="35" t="s">
        <v>284</v>
      </c>
      <c r="C165" s="35" t="s">
        <v>439</v>
      </c>
      <c r="D165" s="35" t="s">
        <v>176</v>
      </c>
      <c r="E165" s="35" t="s">
        <v>425</v>
      </c>
      <c r="F165" s="68">
        <v>1</v>
      </c>
      <c r="G165" s="51">
        <f>_xlfn.IFERROR(INDEX('Provider Level Data'!E:E,MATCH($A165,'Provider Level Data'!$B:$B,0)),0)*$F165</f>
        <v>0</v>
      </c>
      <c r="H165" s="51">
        <f>_xlfn.IFERROR(INDEX('Provider Level Data'!F:F,MATCH($A165,'Provider Level Data'!$B:$B,0)),0)*$F165</f>
        <v>0</v>
      </c>
      <c r="I165" s="51">
        <f>_xlfn.IFERROR(INDEX('Provider Level Data'!G:G,MATCH($A165,'Provider Level Data'!$B:$B,0)),0)*$F165</f>
        <v>3528</v>
      </c>
      <c r="J165" s="51">
        <f>_xlfn.IFERROR(INDEX('Provider Level Data'!H:H,MATCH($A165,'Provider Level Data'!$B:$B,0)),0)*$F165</f>
        <v>3528</v>
      </c>
      <c r="K165" s="51">
        <f>_xlfn.IFERROR(INDEX('Provider Level Data'!M:M,MATCH($A165,'Provider Level Data'!$B:$B,0)),0)*$F165</f>
        <v>0</v>
      </c>
      <c r="L165" s="51">
        <f>_xlfn.IFERROR(INDEX('Provider Level Data'!N:N,MATCH($A165,'Provider Level Data'!$B:$B,0)),0)*$F165</f>
        <v>0</v>
      </c>
      <c r="M165" s="51">
        <f>_xlfn.IFERROR(INDEX('Provider Level Data'!O:O,MATCH($A165,'Provider Level Data'!$B:$B,0)),0)*$F165</f>
        <v>0</v>
      </c>
      <c r="N165" s="51">
        <f>_xlfn.IFERROR(INDEX('Provider Level Data'!P:P,MATCH($A165,'Provider Level Data'!$B:$B,0)),0)*$F165</f>
        <v>0</v>
      </c>
    </row>
    <row r="166" spans="1:14" ht="12.75">
      <c r="A166" s="35" t="s">
        <v>288</v>
      </c>
      <c r="B166" s="35" t="s">
        <v>284</v>
      </c>
      <c r="C166" s="35" t="s">
        <v>289</v>
      </c>
      <c r="D166" s="35" t="s">
        <v>176</v>
      </c>
      <c r="E166" s="35" t="s">
        <v>425</v>
      </c>
      <c r="F166" s="68">
        <v>1</v>
      </c>
      <c r="G166" s="51">
        <f>_xlfn.IFERROR(INDEX('Provider Level Data'!E:E,MATCH($A166,'Provider Level Data'!$B:$B,0)),0)*$F166</f>
        <v>0</v>
      </c>
      <c r="H166" s="51">
        <f>_xlfn.IFERROR(INDEX('Provider Level Data'!F:F,MATCH($A166,'Provider Level Data'!$B:$B,0)),0)*$F166</f>
        <v>0</v>
      </c>
      <c r="I166" s="51">
        <f>_xlfn.IFERROR(INDEX('Provider Level Data'!G:G,MATCH($A166,'Provider Level Data'!$B:$B,0)),0)*$F166</f>
        <v>886</v>
      </c>
      <c r="J166" s="51">
        <f>_xlfn.IFERROR(INDEX('Provider Level Data'!H:H,MATCH($A166,'Provider Level Data'!$B:$B,0)),0)*$F166</f>
        <v>886</v>
      </c>
      <c r="K166" s="51">
        <f>_xlfn.IFERROR(INDEX('Provider Level Data'!M:M,MATCH($A166,'Provider Level Data'!$B:$B,0)),0)*$F166</f>
        <v>0</v>
      </c>
      <c r="L166" s="51">
        <f>_xlfn.IFERROR(INDEX('Provider Level Data'!N:N,MATCH($A166,'Provider Level Data'!$B:$B,0)),0)*$F166</f>
        <v>0</v>
      </c>
      <c r="M166" s="51">
        <f>_xlfn.IFERROR(INDEX('Provider Level Data'!O:O,MATCH($A166,'Provider Level Data'!$B:$B,0)),0)*$F166</f>
        <v>7</v>
      </c>
      <c r="N166" s="51">
        <f>_xlfn.IFERROR(INDEX('Provider Level Data'!P:P,MATCH($A166,'Provider Level Data'!$B:$B,0)),0)*$F166</f>
        <v>7</v>
      </c>
    </row>
    <row r="167" spans="1:14" ht="12.75">
      <c r="A167" s="35" t="s">
        <v>144</v>
      </c>
      <c r="B167" s="35" t="s">
        <v>284</v>
      </c>
      <c r="C167" s="35" t="s">
        <v>428</v>
      </c>
      <c r="D167" s="35" t="s">
        <v>144</v>
      </c>
      <c r="E167" s="35" t="s">
        <v>428</v>
      </c>
      <c r="F167" s="68">
        <v>1</v>
      </c>
      <c r="G167" s="51">
        <f>_xlfn.IFERROR(INDEX('Provider Level Data'!E:E,MATCH($A167,'Provider Level Data'!$B:$B,0)),0)*$F167</f>
        <v>9839</v>
      </c>
      <c r="H167" s="51">
        <f>_xlfn.IFERROR(INDEX('Provider Level Data'!F:F,MATCH($A167,'Provider Level Data'!$B:$B,0)),0)*$F167</f>
        <v>514</v>
      </c>
      <c r="I167" s="51">
        <f>_xlfn.IFERROR(INDEX('Provider Level Data'!G:G,MATCH($A167,'Provider Level Data'!$B:$B,0)),0)*$F167</f>
        <v>9952</v>
      </c>
      <c r="J167" s="51">
        <f>_xlfn.IFERROR(INDEX('Provider Level Data'!H:H,MATCH($A167,'Provider Level Data'!$B:$B,0)),0)*$F167</f>
        <v>20305</v>
      </c>
      <c r="K167" s="51">
        <f>_xlfn.IFERROR(INDEX('Provider Level Data'!M:M,MATCH($A167,'Provider Level Data'!$B:$B,0)),0)*$F167</f>
        <v>3082</v>
      </c>
      <c r="L167" s="51">
        <f>_xlfn.IFERROR(INDEX('Provider Level Data'!N:N,MATCH($A167,'Provider Level Data'!$B:$B,0)),0)*$F167</f>
        <v>0</v>
      </c>
      <c r="M167" s="51">
        <f>_xlfn.IFERROR(INDEX('Provider Level Data'!O:O,MATCH($A167,'Provider Level Data'!$B:$B,0)),0)*$F167</f>
        <v>0</v>
      </c>
      <c r="N167" s="51">
        <f>_xlfn.IFERROR(INDEX('Provider Level Data'!P:P,MATCH($A167,'Provider Level Data'!$B:$B,0)),0)*$F167</f>
        <v>3082</v>
      </c>
    </row>
    <row r="168" spans="1:14" ht="12.75">
      <c r="A168" s="35" t="s">
        <v>126</v>
      </c>
      <c r="B168" s="35" t="s">
        <v>284</v>
      </c>
      <c r="C168" s="35" t="s">
        <v>485</v>
      </c>
      <c r="D168" s="35" t="s">
        <v>126</v>
      </c>
      <c r="E168" s="35" t="s">
        <v>485</v>
      </c>
      <c r="F168" s="68">
        <v>1</v>
      </c>
      <c r="G168" s="51">
        <f>_xlfn.IFERROR(INDEX('Provider Level Data'!E:E,MATCH($A168,'Provider Level Data'!$B:$B,0)),0)*$F168</f>
        <v>9286</v>
      </c>
      <c r="H168" s="51">
        <f>_xlfn.IFERROR(INDEX('Provider Level Data'!F:F,MATCH($A168,'Provider Level Data'!$B:$B,0)),0)*$F168</f>
        <v>0</v>
      </c>
      <c r="I168" s="51">
        <f>_xlfn.IFERROR(INDEX('Provider Level Data'!G:G,MATCH($A168,'Provider Level Data'!$B:$B,0)),0)*$F168</f>
        <v>0</v>
      </c>
      <c r="J168" s="51">
        <f>_xlfn.IFERROR(INDEX('Provider Level Data'!H:H,MATCH($A168,'Provider Level Data'!$B:$B,0)),0)*$F168</f>
        <v>9286</v>
      </c>
      <c r="K168" s="51">
        <f>_xlfn.IFERROR(INDEX('Provider Level Data'!M:M,MATCH($A168,'Provider Level Data'!$B:$B,0)),0)*$F168</f>
        <v>1537</v>
      </c>
      <c r="L168" s="51">
        <f>_xlfn.IFERROR(INDEX('Provider Level Data'!N:N,MATCH($A168,'Provider Level Data'!$B:$B,0)),0)*$F168</f>
        <v>0</v>
      </c>
      <c r="M168" s="51">
        <f>_xlfn.IFERROR(INDEX('Provider Level Data'!O:O,MATCH($A168,'Provider Level Data'!$B:$B,0)),0)*$F168</f>
        <v>0</v>
      </c>
      <c r="N168" s="51">
        <f>_xlfn.IFERROR(INDEX('Provider Level Data'!P:P,MATCH($A168,'Provider Level Data'!$B:$B,0)),0)*$F168</f>
        <v>1537</v>
      </c>
    </row>
    <row r="169" spans="1:14" ht="12.75">
      <c r="A169" s="35" t="s">
        <v>266</v>
      </c>
      <c r="B169" s="35" t="s">
        <v>284</v>
      </c>
      <c r="C169" s="35" t="s">
        <v>442</v>
      </c>
      <c r="D169" s="35" t="s">
        <v>152</v>
      </c>
      <c r="E169" s="35" t="s">
        <v>422</v>
      </c>
      <c r="F169" s="68">
        <v>1</v>
      </c>
      <c r="G169" s="51">
        <f>_xlfn.IFERROR(INDEX('Provider Level Data'!E:E,MATCH($A169,'Provider Level Data'!$B:$B,0)),0)*$F169</f>
        <v>0</v>
      </c>
      <c r="H169" s="51">
        <f>_xlfn.IFERROR(INDEX('Provider Level Data'!F:F,MATCH($A169,'Provider Level Data'!$B:$B,0)),0)*$F169</f>
        <v>0</v>
      </c>
      <c r="I169" s="51">
        <f>_xlfn.IFERROR(INDEX('Provider Level Data'!G:G,MATCH($A169,'Provider Level Data'!$B:$B,0)),0)*$F169</f>
        <v>4235</v>
      </c>
      <c r="J169" s="51">
        <f>_xlfn.IFERROR(INDEX('Provider Level Data'!H:H,MATCH($A169,'Provider Level Data'!$B:$B,0)),0)*$F169</f>
        <v>4235</v>
      </c>
      <c r="K169" s="51">
        <f>_xlfn.IFERROR(INDEX('Provider Level Data'!M:M,MATCH($A169,'Provider Level Data'!$B:$B,0)),0)*$F169</f>
        <v>0</v>
      </c>
      <c r="L169" s="51">
        <f>_xlfn.IFERROR(INDEX('Provider Level Data'!N:N,MATCH($A169,'Provider Level Data'!$B:$B,0)),0)*$F169</f>
        <v>0</v>
      </c>
      <c r="M169" s="51">
        <f>_xlfn.IFERROR(INDEX('Provider Level Data'!O:O,MATCH($A169,'Provider Level Data'!$B:$B,0)),0)*$F169</f>
        <v>0</v>
      </c>
      <c r="N169" s="51">
        <f>_xlfn.IFERROR(INDEX('Provider Level Data'!P:P,MATCH($A169,'Provider Level Data'!$B:$B,0)),0)*$F169</f>
        <v>0</v>
      </c>
    </row>
    <row r="170" spans="1:14" ht="12.75">
      <c r="A170" s="35" t="s">
        <v>75</v>
      </c>
      <c r="B170" s="35" t="s">
        <v>284</v>
      </c>
      <c r="C170" s="35" t="s">
        <v>487</v>
      </c>
      <c r="D170" s="35" t="s">
        <v>75</v>
      </c>
      <c r="E170" s="35" t="s">
        <v>487</v>
      </c>
      <c r="F170" s="68">
        <v>1</v>
      </c>
      <c r="G170" s="51">
        <f>_xlfn.IFERROR(INDEX('Provider Level Data'!E:E,MATCH($A170,'Provider Level Data'!$B:$B,0)),0)*$F170</f>
        <v>5082</v>
      </c>
      <c r="H170" s="51">
        <f>_xlfn.IFERROR(INDEX('Provider Level Data'!F:F,MATCH($A170,'Provider Level Data'!$B:$B,0)),0)*$F170</f>
        <v>0</v>
      </c>
      <c r="I170" s="51">
        <f>_xlfn.IFERROR(INDEX('Provider Level Data'!G:G,MATCH($A170,'Provider Level Data'!$B:$B,0)),0)*$F170</f>
        <v>323</v>
      </c>
      <c r="J170" s="51">
        <f>_xlfn.IFERROR(INDEX('Provider Level Data'!H:H,MATCH($A170,'Provider Level Data'!$B:$B,0)),0)*$F170</f>
        <v>5405</v>
      </c>
      <c r="K170" s="51">
        <f>_xlfn.IFERROR(INDEX('Provider Level Data'!M:M,MATCH($A170,'Provider Level Data'!$B:$B,0)),0)*$F170</f>
        <v>125</v>
      </c>
      <c r="L170" s="51">
        <f>_xlfn.IFERROR(INDEX('Provider Level Data'!N:N,MATCH($A170,'Provider Level Data'!$B:$B,0)),0)*$F170</f>
        <v>0</v>
      </c>
      <c r="M170" s="51">
        <f>_xlfn.IFERROR(INDEX('Provider Level Data'!O:O,MATCH($A170,'Provider Level Data'!$B:$B,0)),0)*$F170</f>
        <v>0</v>
      </c>
      <c r="N170" s="51">
        <f>_xlfn.IFERROR(INDEX('Provider Level Data'!P:P,MATCH($A170,'Provider Level Data'!$B:$B,0)),0)*$F170</f>
        <v>125</v>
      </c>
    </row>
    <row r="171" spans="1:14" ht="12.75">
      <c r="A171" s="35" t="s">
        <v>267</v>
      </c>
      <c r="B171" s="35" t="s">
        <v>284</v>
      </c>
      <c r="C171" s="35" t="s">
        <v>490</v>
      </c>
      <c r="D171" s="35" t="s">
        <v>267</v>
      </c>
      <c r="E171" s="35" t="s">
        <v>490</v>
      </c>
      <c r="F171" s="68">
        <v>1</v>
      </c>
      <c r="G171" s="51">
        <f>_xlfn.IFERROR(INDEX('Provider Level Data'!E:E,MATCH($A171,'Provider Level Data'!$B:$B,0)),0)*$F171</f>
        <v>9312</v>
      </c>
      <c r="H171" s="51">
        <f>_xlfn.IFERROR(INDEX('Provider Level Data'!F:F,MATCH($A171,'Provider Level Data'!$B:$B,0)),0)*$F171</f>
        <v>1237</v>
      </c>
      <c r="I171" s="51">
        <f>_xlfn.IFERROR(INDEX('Provider Level Data'!G:G,MATCH($A171,'Provider Level Data'!$B:$B,0)),0)*$F171</f>
        <v>9013</v>
      </c>
      <c r="J171" s="51">
        <f>_xlfn.IFERROR(INDEX('Provider Level Data'!H:H,MATCH($A171,'Provider Level Data'!$B:$B,0)),0)*$F171</f>
        <v>19562</v>
      </c>
      <c r="K171" s="51">
        <f>_xlfn.IFERROR(INDEX('Provider Level Data'!M:M,MATCH($A171,'Provider Level Data'!$B:$B,0)),0)*$F171</f>
        <v>2513</v>
      </c>
      <c r="L171" s="51">
        <f>_xlfn.IFERROR(INDEX('Provider Level Data'!N:N,MATCH($A171,'Provider Level Data'!$B:$B,0)),0)*$F171</f>
        <v>0</v>
      </c>
      <c r="M171" s="51">
        <f>_xlfn.IFERROR(INDEX('Provider Level Data'!O:O,MATCH($A171,'Provider Level Data'!$B:$B,0)),0)*$F171</f>
        <v>0</v>
      </c>
      <c r="N171" s="51">
        <f>_xlfn.IFERROR(INDEX('Provider Level Data'!P:P,MATCH($A171,'Provider Level Data'!$B:$B,0)),0)*$F171</f>
        <v>2513</v>
      </c>
    </row>
    <row r="172" spans="1:14" ht="12.75">
      <c r="A172" s="35" t="s">
        <v>300</v>
      </c>
      <c r="B172" s="35" t="s">
        <v>284</v>
      </c>
      <c r="C172" s="35" t="s">
        <v>444</v>
      </c>
      <c r="D172" s="35" t="s">
        <v>173</v>
      </c>
      <c r="E172" s="35" t="s">
        <v>494</v>
      </c>
      <c r="F172" s="68">
        <v>1</v>
      </c>
      <c r="G172" s="51">
        <f>_xlfn.IFERROR(INDEX('Provider Level Data'!E:E,MATCH($A172,'Provider Level Data'!$B:$B,0)),0)*$F172</f>
        <v>0</v>
      </c>
      <c r="H172" s="51">
        <f>_xlfn.IFERROR(INDEX('Provider Level Data'!F:F,MATCH($A172,'Provider Level Data'!$B:$B,0)),0)*$F172</f>
        <v>0</v>
      </c>
      <c r="I172" s="51">
        <f>_xlfn.IFERROR(INDEX('Provider Level Data'!G:G,MATCH($A172,'Provider Level Data'!$B:$B,0)),0)*$F172</f>
        <v>2133</v>
      </c>
      <c r="J172" s="51">
        <f>_xlfn.IFERROR(INDEX('Provider Level Data'!H:H,MATCH($A172,'Provider Level Data'!$B:$B,0)),0)*$F172</f>
        <v>2133</v>
      </c>
      <c r="K172" s="51">
        <f>_xlfn.IFERROR(INDEX('Provider Level Data'!M:M,MATCH($A172,'Provider Level Data'!$B:$B,0)),0)*$F172</f>
        <v>0</v>
      </c>
      <c r="L172" s="51">
        <f>_xlfn.IFERROR(INDEX('Provider Level Data'!N:N,MATCH($A172,'Provider Level Data'!$B:$B,0)),0)*$F172</f>
        <v>0</v>
      </c>
      <c r="M172" s="51">
        <f>_xlfn.IFERROR(INDEX('Provider Level Data'!O:O,MATCH($A172,'Provider Level Data'!$B:$B,0)),0)*$F172</f>
        <v>1</v>
      </c>
      <c r="N172" s="51">
        <f>_xlfn.IFERROR(INDEX('Provider Level Data'!P:P,MATCH($A172,'Provider Level Data'!$B:$B,0)),0)*$F172</f>
        <v>1</v>
      </c>
    </row>
    <row r="173" spans="1:14" ht="12.75">
      <c r="A173" s="35" t="s">
        <v>165</v>
      </c>
      <c r="B173" s="35" t="s">
        <v>284</v>
      </c>
      <c r="C173" s="35" t="s">
        <v>491</v>
      </c>
      <c r="D173" s="35" t="s">
        <v>165</v>
      </c>
      <c r="E173" s="35" t="s">
        <v>491</v>
      </c>
      <c r="F173" s="68">
        <v>1</v>
      </c>
      <c r="G173" s="51">
        <f>_xlfn.IFERROR(INDEX('Provider Level Data'!E:E,MATCH($A173,'Provider Level Data'!$B:$B,0)),0)*$F173</f>
        <v>11020</v>
      </c>
      <c r="H173" s="51">
        <f>_xlfn.IFERROR(INDEX('Provider Level Data'!F:F,MATCH($A173,'Provider Level Data'!$B:$B,0)),0)*$F173</f>
        <v>0</v>
      </c>
      <c r="I173" s="51">
        <f>_xlfn.IFERROR(INDEX('Provider Level Data'!G:G,MATCH($A173,'Provider Level Data'!$B:$B,0)),0)*$F173</f>
        <v>2314</v>
      </c>
      <c r="J173" s="51">
        <f>_xlfn.IFERROR(INDEX('Provider Level Data'!H:H,MATCH($A173,'Provider Level Data'!$B:$B,0)),0)*$F173</f>
        <v>13334</v>
      </c>
      <c r="K173" s="51">
        <f>_xlfn.IFERROR(INDEX('Provider Level Data'!M:M,MATCH($A173,'Provider Level Data'!$B:$B,0)),0)*$F173</f>
        <v>539</v>
      </c>
      <c r="L173" s="51">
        <f>_xlfn.IFERROR(INDEX('Provider Level Data'!N:N,MATCH($A173,'Provider Level Data'!$B:$B,0)),0)*$F173</f>
        <v>0</v>
      </c>
      <c r="M173" s="51">
        <f>_xlfn.IFERROR(INDEX('Provider Level Data'!O:O,MATCH($A173,'Provider Level Data'!$B:$B,0)),0)*$F173</f>
        <v>0</v>
      </c>
      <c r="N173" s="51">
        <f>_xlfn.IFERROR(INDEX('Provider Level Data'!P:P,MATCH($A173,'Provider Level Data'!$B:$B,0)),0)*$F173</f>
        <v>539</v>
      </c>
    </row>
    <row r="174" spans="1:14" ht="12.75">
      <c r="A174" s="35" t="s">
        <v>591</v>
      </c>
      <c r="B174" s="35" t="s">
        <v>284</v>
      </c>
      <c r="C174" s="35" t="s">
        <v>592</v>
      </c>
      <c r="D174" s="35" t="s">
        <v>591</v>
      </c>
      <c r="E174" s="35" t="s">
        <v>592</v>
      </c>
      <c r="F174" s="68">
        <v>1</v>
      </c>
      <c r="G174" s="51">
        <f>_xlfn.IFERROR(INDEX('Provider Level Data'!E:E,MATCH($A174,'Provider Level Data'!$B:$B,0)),0)*$F174</f>
        <v>5353</v>
      </c>
      <c r="H174" s="51">
        <f>_xlfn.IFERROR(INDEX('Provider Level Data'!F:F,MATCH($A174,'Provider Level Data'!$B:$B,0)),0)*$F174</f>
        <v>0</v>
      </c>
      <c r="I174" s="51">
        <f>_xlfn.IFERROR(INDEX('Provider Level Data'!G:G,MATCH($A174,'Provider Level Data'!$B:$B,0)),0)*$F174</f>
        <v>720</v>
      </c>
      <c r="J174" s="51">
        <f>_xlfn.IFERROR(INDEX('Provider Level Data'!H:H,MATCH($A174,'Provider Level Data'!$B:$B,0)),0)*$F174</f>
        <v>6073</v>
      </c>
      <c r="K174" s="51">
        <f>_xlfn.IFERROR(INDEX('Provider Level Data'!M:M,MATCH($A174,'Provider Level Data'!$B:$B,0)),0)*$F174</f>
        <v>428</v>
      </c>
      <c r="L174" s="51">
        <f>_xlfn.IFERROR(INDEX('Provider Level Data'!N:N,MATCH($A174,'Provider Level Data'!$B:$B,0)),0)*$F174</f>
        <v>0</v>
      </c>
      <c r="M174" s="51">
        <f>_xlfn.IFERROR(INDEX('Provider Level Data'!O:O,MATCH($A174,'Provider Level Data'!$B:$B,0)),0)*$F174</f>
        <v>1</v>
      </c>
      <c r="N174" s="51">
        <f>_xlfn.IFERROR(INDEX('Provider Level Data'!P:P,MATCH($A174,'Provider Level Data'!$B:$B,0)),0)*$F174</f>
        <v>429</v>
      </c>
    </row>
    <row r="175" spans="1:14" ht="12.75">
      <c r="A175" s="35" t="s">
        <v>173</v>
      </c>
      <c r="B175" s="35" t="s">
        <v>284</v>
      </c>
      <c r="C175" s="35" t="s">
        <v>494</v>
      </c>
      <c r="D175" s="35" t="s">
        <v>173</v>
      </c>
      <c r="E175" s="35" t="s">
        <v>494</v>
      </c>
      <c r="F175" s="68">
        <v>1</v>
      </c>
      <c r="G175" s="51">
        <f>_xlfn.IFERROR(INDEX('Provider Level Data'!E:E,MATCH($A175,'Provider Level Data'!$B:$B,0)),0)*$F175</f>
        <v>7487</v>
      </c>
      <c r="H175" s="51">
        <f>_xlfn.IFERROR(INDEX('Provider Level Data'!F:F,MATCH($A175,'Provider Level Data'!$B:$B,0)),0)*$F175</f>
        <v>0</v>
      </c>
      <c r="I175" s="51">
        <f>_xlfn.IFERROR(INDEX('Provider Level Data'!G:G,MATCH($A175,'Provider Level Data'!$B:$B,0)),0)*$F175</f>
        <v>3258</v>
      </c>
      <c r="J175" s="51">
        <f>_xlfn.IFERROR(INDEX('Provider Level Data'!H:H,MATCH($A175,'Provider Level Data'!$B:$B,0)),0)*$F175</f>
        <v>10745</v>
      </c>
      <c r="K175" s="51">
        <f>_xlfn.IFERROR(INDEX('Provider Level Data'!M:M,MATCH($A175,'Provider Level Data'!$B:$B,0)),0)*$F175</f>
        <v>1655</v>
      </c>
      <c r="L175" s="51">
        <f>_xlfn.IFERROR(INDEX('Provider Level Data'!N:N,MATCH($A175,'Provider Level Data'!$B:$B,0)),0)*$F175</f>
        <v>0</v>
      </c>
      <c r="M175" s="51">
        <f>_xlfn.IFERROR(INDEX('Provider Level Data'!O:O,MATCH($A175,'Provider Level Data'!$B:$B,0)),0)*$F175</f>
        <v>48</v>
      </c>
      <c r="N175" s="51">
        <f>_xlfn.IFERROR(INDEX('Provider Level Data'!P:P,MATCH($A175,'Provider Level Data'!$B:$B,0)),0)*$F175</f>
        <v>1703</v>
      </c>
    </row>
    <row r="176" spans="1:14" ht="12.75">
      <c r="A176" s="35" t="s">
        <v>64</v>
      </c>
      <c r="B176" s="35" t="s">
        <v>284</v>
      </c>
      <c r="C176" s="35" t="s">
        <v>434</v>
      </c>
      <c r="D176" s="35" t="s">
        <v>64</v>
      </c>
      <c r="E176" s="35" t="s">
        <v>434</v>
      </c>
      <c r="F176" s="68">
        <v>1</v>
      </c>
      <c r="G176" s="51">
        <f>_xlfn.IFERROR(INDEX('Provider Level Data'!E:E,MATCH($A176,'Provider Level Data'!$B:$B,0)),0)*$F176</f>
        <v>10021</v>
      </c>
      <c r="H176" s="51">
        <f>_xlfn.IFERROR(INDEX('Provider Level Data'!F:F,MATCH($A176,'Provider Level Data'!$B:$B,0)),0)*$F176</f>
        <v>0</v>
      </c>
      <c r="I176" s="51">
        <f>_xlfn.IFERROR(INDEX('Provider Level Data'!G:G,MATCH($A176,'Provider Level Data'!$B:$B,0)),0)*$F176</f>
        <v>0</v>
      </c>
      <c r="J176" s="51">
        <f>_xlfn.IFERROR(INDEX('Provider Level Data'!H:H,MATCH($A176,'Provider Level Data'!$B:$B,0)),0)*$F176</f>
        <v>10021</v>
      </c>
      <c r="K176" s="51">
        <f>_xlfn.IFERROR(INDEX('Provider Level Data'!M:M,MATCH($A176,'Provider Level Data'!$B:$B,0)),0)*$F176</f>
        <v>2746</v>
      </c>
      <c r="L176" s="51">
        <f>_xlfn.IFERROR(INDEX('Provider Level Data'!N:N,MATCH($A176,'Provider Level Data'!$B:$B,0)),0)*$F176</f>
        <v>0</v>
      </c>
      <c r="M176" s="51">
        <f>_xlfn.IFERROR(INDEX('Provider Level Data'!O:O,MATCH($A176,'Provider Level Data'!$B:$B,0)),0)*$F176</f>
        <v>0</v>
      </c>
      <c r="N176" s="51">
        <f>_xlfn.IFERROR(INDEX('Provider Level Data'!P:P,MATCH($A176,'Provider Level Data'!$B:$B,0)),0)*$F176</f>
        <v>2746</v>
      </c>
    </row>
    <row r="177" spans="1:14" ht="12.75">
      <c r="A177" s="35" t="s">
        <v>183</v>
      </c>
      <c r="B177" s="35" t="s">
        <v>284</v>
      </c>
      <c r="C177" s="35" t="s">
        <v>364</v>
      </c>
      <c r="D177" s="35" t="s">
        <v>183</v>
      </c>
      <c r="E177" s="35" t="s">
        <v>364</v>
      </c>
      <c r="F177" s="68">
        <v>1</v>
      </c>
      <c r="G177" s="51">
        <f>_xlfn.IFERROR(INDEX('Provider Level Data'!E:E,MATCH($A177,'Provider Level Data'!$B:$B,0)),0)*$F177</f>
        <v>8676</v>
      </c>
      <c r="H177" s="51">
        <f>_xlfn.IFERROR(INDEX('Provider Level Data'!F:F,MATCH($A177,'Provider Level Data'!$B:$B,0)),0)*$F177</f>
        <v>0</v>
      </c>
      <c r="I177" s="51">
        <f>_xlfn.IFERROR(INDEX('Provider Level Data'!G:G,MATCH($A177,'Provider Level Data'!$B:$B,0)),0)*$F177</f>
        <v>0</v>
      </c>
      <c r="J177" s="51">
        <f>_xlfn.IFERROR(INDEX('Provider Level Data'!H:H,MATCH($A177,'Provider Level Data'!$B:$B,0)),0)*$F177</f>
        <v>8676</v>
      </c>
      <c r="K177" s="51">
        <f>_xlfn.IFERROR(INDEX('Provider Level Data'!M:M,MATCH($A177,'Provider Level Data'!$B:$B,0)),0)*$F177</f>
        <v>1651</v>
      </c>
      <c r="L177" s="51">
        <f>_xlfn.IFERROR(INDEX('Provider Level Data'!N:N,MATCH($A177,'Provider Level Data'!$B:$B,0)),0)*$F177</f>
        <v>0</v>
      </c>
      <c r="M177" s="51">
        <f>_xlfn.IFERROR(INDEX('Provider Level Data'!O:O,MATCH($A177,'Provider Level Data'!$B:$B,0)),0)*$F177</f>
        <v>0</v>
      </c>
      <c r="N177" s="51">
        <f>_xlfn.IFERROR(INDEX('Provider Level Data'!P:P,MATCH($A177,'Provider Level Data'!$B:$B,0)),0)*$F177</f>
        <v>1651</v>
      </c>
    </row>
    <row r="178" spans="1:14" ht="12.75">
      <c r="A178" s="35" t="s">
        <v>128</v>
      </c>
      <c r="B178" s="35" t="s">
        <v>284</v>
      </c>
      <c r="C178" s="35" t="s">
        <v>499</v>
      </c>
      <c r="D178" s="35" t="s">
        <v>128</v>
      </c>
      <c r="E178" s="35" t="s">
        <v>499</v>
      </c>
      <c r="F178" s="68">
        <v>1</v>
      </c>
      <c r="G178" s="51">
        <f>_xlfn.IFERROR(INDEX('Provider Level Data'!E:E,MATCH($A178,'Provider Level Data'!$B:$B,0)),0)*$F178</f>
        <v>7750</v>
      </c>
      <c r="H178" s="51">
        <f>_xlfn.IFERROR(INDEX('Provider Level Data'!F:F,MATCH($A178,'Provider Level Data'!$B:$B,0)),0)*$F178</f>
        <v>0</v>
      </c>
      <c r="I178" s="51">
        <f>_xlfn.IFERROR(INDEX('Provider Level Data'!G:G,MATCH($A178,'Provider Level Data'!$B:$B,0)),0)*$F178</f>
        <v>5311</v>
      </c>
      <c r="J178" s="51">
        <f>_xlfn.IFERROR(INDEX('Provider Level Data'!H:H,MATCH($A178,'Provider Level Data'!$B:$B,0)),0)*$F178</f>
        <v>13061</v>
      </c>
      <c r="K178" s="51">
        <f>_xlfn.IFERROR(INDEX('Provider Level Data'!M:M,MATCH($A178,'Provider Level Data'!$B:$B,0)),0)*$F178</f>
        <v>1570</v>
      </c>
      <c r="L178" s="51">
        <f>_xlfn.IFERROR(INDEX('Provider Level Data'!N:N,MATCH($A178,'Provider Level Data'!$B:$B,0)),0)*$F178</f>
        <v>0</v>
      </c>
      <c r="M178" s="51">
        <f>_xlfn.IFERROR(INDEX('Provider Level Data'!O:O,MATCH($A178,'Provider Level Data'!$B:$B,0)),0)*$F178</f>
        <v>13</v>
      </c>
      <c r="N178" s="51">
        <f>_xlfn.IFERROR(INDEX('Provider Level Data'!P:P,MATCH($A178,'Provider Level Data'!$B:$B,0)),0)*$F178</f>
        <v>1583</v>
      </c>
    </row>
    <row r="179" spans="1:14" ht="12.75">
      <c r="A179" s="35" t="s">
        <v>158</v>
      </c>
      <c r="B179" s="35" t="s">
        <v>284</v>
      </c>
      <c r="C179" s="35" t="s">
        <v>436</v>
      </c>
      <c r="D179" s="35" t="s">
        <v>158</v>
      </c>
      <c r="E179" s="35" t="s">
        <v>436</v>
      </c>
      <c r="F179" s="68">
        <v>1</v>
      </c>
      <c r="G179" s="51">
        <f>_xlfn.IFERROR(INDEX('Provider Level Data'!E:E,MATCH($A179,'Provider Level Data'!$B:$B,0)),0)*$F179</f>
        <v>10892</v>
      </c>
      <c r="H179" s="51">
        <f>_xlfn.IFERROR(INDEX('Provider Level Data'!F:F,MATCH($A179,'Provider Level Data'!$B:$B,0)),0)*$F179</f>
        <v>1991</v>
      </c>
      <c r="I179" s="51">
        <f>_xlfn.IFERROR(INDEX('Provider Level Data'!G:G,MATCH($A179,'Provider Level Data'!$B:$B,0)),0)*$F179</f>
        <v>8115</v>
      </c>
      <c r="J179" s="51">
        <f>_xlfn.IFERROR(INDEX('Provider Level Data'!H:H,MATCH($A179,'Provider Level Data'!$B:$B,0)),0)*$F179</f>
        <v>20998</v>
      </c>
      <c r="K179" s="51">
        <f>_xlfn.IFERROR(INDEX('Provider Level Data'!M:M,MATCH($A179,'Provider Level Data'!$B:$B,0)),0)*$F179</f>
        <v>754</v>
      </c>
      <c r="L179" s="51">
        <f>_xlfn.IFERROR(INDEX('Provider Level Data'!N:N,MATCH($A179,'Provider Level Data'!$B:$B,0)),0)*$F179</f>
        <v>39</v>
      </c>
      <c r="M179" s="51">
        <f>_xlfn.IFERROR(INDEX('Provider Level Data'!O:O,MATCH($A179,'Provider Level Data'!$B:$B,0)),0)*$F179</f>
        <v>0</v>
      </c>
      <c r="N179" s="51">
        <f>_xlfn.IFERROR(INDEX('Provider Level Data'!P:P,MATCH($A179,'Provider Level Data'!$B:$B,0)),0)*$F179</f>
        <v>793</v>
      </c>
    </row>
    <row r="180" spans="1:14" ht="12.75">
      <c r="A180" s="35" t="s">
        <v>92</v>
      </c>
      <c r="B180" s="35" t="s">
        <v>284</v>
      </c>
      <c r="C180" s="35" t="s">
        <v>502</v>
      </c>
      <c r="D180" s="35" t="s">
        <v>92</v>
      </c>
      <c r="E180" s="35" t="s">
        <v>502</v>
      </c>
      <c r="F180" s="68">
        <v>1</v>
      </c>
      <c r="G180" s="51">
        <f>_xlfn.IFERROR(INDEX('Provider Level Data'!E:E,MATCH($A180,'Provider Level Data'!$B:$B,0)),0)*$F180</f>
        <v>8600</v>
      </c>
      <c r="H180" s="51">
        <f>_xlfn.IFERROR(INDEX('Provider Level Data'!F:F,MATCH($A180,'Provider Level Data'!$B:$B,0)),0)*$F180</f>
        <v>0</v>
      </c>
      <c r="I180" s="51">
        <f>_xlfn.IFERROR(INDEX('Provider Level Data'!G:G,MATCH($A180,'Provider Level Data'!$B:$B,0)),0)*$F180</f>
        <v>0</v>
      </c>
      <c r="J180" s="51">
        <f>_xlfn.IFERROR(INDEX('Provider Level Data'!H:H,MATCH($A180,'Provider Level Data'!$B:$B,0)),0)*$F180</f>
        <v>8600</v>
      </c>
      <c r="K180" s="51">
        <f>_xlfn.IFERROR(INDEX('Provider Level Data'!M:M,MATCH($A180,'Provider Level Data'!$B:$B,0)),0)*$F180</f>
        <v>1362</v>
      </c>
      <c r="L180" s="51">
        <f>_xlfn.IFERROR(INDEX('Provider Level Data'!N:N,MATCH($A180,'Provider Level Data'!$B:$B,0)),0)*$F180</f>
        <v>0</v>
      </c>
      <c r="M180" s="51">
        <f>_xlfn.IFERROR(INDEX('Provider Level Data'!O:O,MATCH($A180,'Provider Level Data'!$B:$B,0)),0)*$F180</f>
        <v>0</v>
      </c>
      <c r="N180" s="51">
        <f>_xlfn.IFERROR(INDEX('Provider Level Data'!P:P,MATCH($A180,'Provider Level Data'!$B:$B,0)),0)*$F180</f>
        <v>1362</v>
      </c>
    </row>
    <row r="181" spans="1:14" ht="12.75">
      <c r="A181" s="35" t="s">
        <v>301</v>
      </c>
      <c r="B181" s="35" t="s">
        <v>284</v>
      </c>
      <c r="C181" s="35" t="s">
        <v>447</v>
      </c>
      <c r="D181" s="35" t="s">
        <v>177</v>
      </c>
      <c r="E181" s="35" t="s">
        <v>411</v>
      </c>
      <c r="F181" s="68">
        <v>1</v>
      </c>
      <c r="G181" s="51">
        <f>_xlfn.IFERROR(INDEX('Provider Level Data'!E:E,MATCH($A181,'Provider Level Data'!$B:$B,0)),0)*$F181</f>
        <v>0</v>
      </c>
      <c r="H181" s="51">
        <f>_xlfn.IFERROR(INDEX('Provider Level Data'!F:F,MATCH($A181,'Provider Level Data'!$B:$B,0)),0)*$F181</f>
        <v>0</v>
      </c>
      <c r="I181" s="51">
        <f>_xlfn.IFERROR(INDEX('Provider Level Data'!G:G,MATCH($A181,'Provider Level Data'!$B:$B,0)),0)*$F181</f>
        <v>3152</v>
      </c>
      <c r="J181" s="51">
        <f>_xlfn.IFERROR(INDEX('Provider Level Data'!H:H,MATCH($A181,'Provider Level Data'!$B:$B,0)),0)*$F181</f>
        <v>3152</v>
      </c>
      <c r="K181" s="51">
        <f>_xlfn.IFERROR(INDEX('Provider Level Data'!M:M,MATCH($A181,'Provider Level Data'!$B:$B,0)),0)*$F181</f>
        <v>0</v>
      </c>
      <c r="L181" s="51">
        <f>_xlfn.IFERROR(INDEX('Provider Level Data'!N:N,MATCH($A181,'Provider Level Data'!$B:$B,0)),0)*$F181</f>
        <v>0</v>
      </c>
      <c r="M181" s="51">
        <f>_xlfn.IFERROR(INDEX('Provider Level Data'!O:O,MATCH($A181,'Provider Level Data'!$B:$B,0)),0)*$F181</f>
        <v>0</v>
      </c>
      <c r="N181" s="51">
        <f>_xlfn.IFERROR(INDEX('Provider Level Data'!P:P,MATCH($A181,'Provider Level Data'!$B:$B,0)),0)*$F181</f>
        <v>0</v>
      </c>
    </row>
    <row r="182" spans="1:14" ht="12.75">
      <c r="A182" s="35" t="s">
        <v>167</v>
      </c>
      <c r="B182" s="35" t="s">
        <v>284</v>
      </c>
      <c r="C182" s="35" t="s">
        <v>505</v>
      </c>
      <c r="D182" s="35" t="s">
        <v>167</v>
      </c>
      <c r="E182" s="35" t="s">
        <v>505</v>
      </c>
      <c r="F182" s="68">
        <v>1</v>
      </c>
      <c r="G182" s="51">
        <f>_xlfn.IFERROR(INDEX('Provider Level Data'!E:E,MATCH($A182,'Provider Level Data'!$B:$B,0)),0)*$F182</f>
        <v>8038</v>
      </c>
      <c r="H182" s="51">
        <f>_xlfn.IFERROR(INDEX('Provider Level Data'!F:F,MATCH($A182,'Provider Level Data'!$B:$B,0)),0)*$F182</f>
        <v>86</v>
      </c>
      <c r="I182" s="51">
        <f>_xlfn.IFERROR(INDEX('Provider Level Data'!G:G,MATCH($A182,'Provider Level Data'!$B:$B,0)),0)*$F182</f>
        <v>1891</v>
      </c>
      <c r="J182" s="51">
        <f>_xlfn.IFERROR(INDEX('Provider Level Data'!H:H,MATCH($A182,'Provider Level Data'!$B:$B,0)),0)*$F182</f>
        <v>10015</v>
      </c>
      <c r="K182" s="51">
        <f>_xlfn.IFERROR(INDEX('Provider Level Data'!M:M,MATCH($A182,'Provider Level Data'!$B:$B,0)),0)*$F182</f>
        <v>1838</v>
      </c>
      <c r="L182" s="51">
        <f>_xlfn.IFERROR(INDEX('Provider Level Data'!N:N,MATCH($A182,'Provider Level Data'!$B:$B,0)),0)*$F182</f>
        <v>0</v>
      </c>
      <c r="M182" s="51">
        <f>_xlfn.IFERROR(INDEX('Provider Level Data'!O:O,MATCH($A182,'Provider Level Data'!$B:$B,0)),0)*$F182</f>
        <v>60</v>
      </c>
      <c r="N182" s="51">
        <f>_xlfn.IFERROR(INDEX('Provider Level Data'!P:P,MATCH($A182,'Provider Level Data'!$B:$B,0)),0)*$F182</f>
        <v>1898</v>
      </c>
    </row>
    <row r="183" spans="1:14" ht="12.75">
      <c r="A183" s="35" t="s">
        <v>185</v>
      </c>
      <c r="B183" s="35" t="s">
        <v>284</v>
      </c>
      <c r="C183" s="35" t="s">
        <v>508</v>
      </c>
      <c r="D183" s="35" t="s">
        <v>185</v>
      </c>
      <c r="E183" s="35" t="s">
        <v>508</v>
      </c>
      <c r="F183" s="68">
        <v>1</v>
      </c>
      <c r="G183" s="51">
        <f>_xlfn.IFERROR(INDEX('Provider Level Data'!E:E,MATCH($A183,'Provider Level Data'!$B:$B,0)),0)*$F183</f>
        <v>6785</v>
      </c>
      <c r="H183" s="51">
        <f>_xlfn.IFERROR(INDEX('Provider Level Data'!F:F,MATCH($A183,'Provider Level Data'!$B:$B,0)),0)*$F183</f>
        <v>0</v>
      </c>
      <c r="I183" s="51">
        <f>_xlfn.IFERROR(INDEX('Provider Level Data'!G:G,MATCH($A183,'Provider Level Data'!$B:$B,0)),0)*$F183</f>
        <v>2798</v>
      </c>
      <c r="J183" s="51">
        <f>_xlfn.IFERROR(INDEX('Provider Level Data'!H:H,MATCH($A183,'Provider Level Data'!$B:$B,0)),0)*$F183</f>
        <v>9583</v>
      </c>
      <c r="K183" s="51">
        <f>_xlfn.IFERROR(INDEX('Provider Level Data'!M:M,MATCH($A183,'Provider Level Data'!$B:$B,0)),0)*$F183</f>
        <v>1900</v>
      </c>
      <c r="L183" s="51">
        <f>_xlfn.IFERROR(INDEX('Provider Level Data'!N:N,MATCH($A183,'Provider Level Data'!$B:$B,0)),0)*$F183</f>
        <v>0</v>
      </c>
      <c r="M183" s="51">
        <f>_xlfn.IFERROR(INDEX('Provider Level Data'!O:O,MATCH($A183,'Provider Level Data'!$B:$B,0)),0)*$F183</f>
        <v>78</v>
      </c>
      <c r="N183" s="51">
        <f>_xlfn.IFERROR(INDEX('Provider Level Data'!P:P,MATCH($A183,'Provider Level Data'!$B:$B,0)),0)*$F183</f>
        <v>1978</v>
      </c>
    </row>
    <row r="184" spans="1:14" ht="12.75">
      <c r="A184" s="35" t="s">
        <v>204</v>
      </c>
      <c r="B184" s="35" t="s">
        <v>284</v>
      </c>
      <c r="C184" s="35" t="s">
        <v>449</v>
      </c>
      <c r="D184" s="35" t="s">
        <v>63</v>
      </c>
      <c r="E184" s="35" t="s">
        <v>450</v>
      </c>
      <c r="F184" s="68">
        <v>1</v>
      </c>
      <c r="G184" s="51">
        <f>_xlfn.IFERROR(INDEX('Provider Level Data'!E:E,MATCH($A184,'Provider Level Data'!$B:$B,0)),0)*$F184</f>
        <v>0</v>
      </c>
      <c r="H184" s="51">
        <f>_xlfn.IFERROR(INDEX('Provider Level Data'!F:F,MATCH($A184,'Provider Level Data'!$B:$B,0)),0)*$F184</f>
        <v>0</v>
      </c>
      <c r="I184" s="51">
        <f>_xlfn.IFERROR(INDEX('Provider Level Data'!G:G,MATCH($A184,'Provider Level Data'!$B:$B,0)),0)*$F184</f>
        <v>4195</v>
      </c>
      <c r="J184" s="51">
        <f>_xlfn.IFERROR(INDEX('Provider Level Data'!H:H,MATCH($A184,'Provider Level Data'!$B:$B,0)),0)*$F184</f>
        <v>4195</v>
      </c>
      <c r="K184" s="51">
        <f>_xlfn.IFERROR(INDEX('Provider Level Data'!M:M,MATCH($A184,'Provider Level Data'!$B:$B,0)),0)*$F184</f>
        <v>0</v>
      </c>
      <c r="L184" s="51">
        <f>_xlfn.IFERROR(INDEX('Provider Level Data'!N:N,MATCH($A184,'Provider Level Data'!$B:$B,0)),0)*$F184</f>
        <v>0</v>
      </c>
      <c r="M184" s="51">
        <f>_xlfn.IFERROR(INDEX('Provider Level Data'!O:O,MATCH($A184,'Provider Level Data'!$B:$B,0)),0)*$F184</f>
        <v>13</v>
      </c>
      <c r="N184" s="51">
        <f>_xlfn.IFERROR(INDEX('Provider Level Data'!P:P,MATCH($A184,'Provider Level Data'!$B:$B,0)),0)*$F184</f>
        <v>13</v>
      </c>
    </row>
    <row r="185" spans="1:14" ht="12.75">
      <c r="A185" s="35" t="s">
        <v>63</v>
      </c>
      <c r="B185" s="35" t="s">
        <v>284</v>
      </c>
      <c r="C185" s="35" t="s">
        <v>450</v>
      </c>
      <c r="D185" s="35" t="s">
        <v>63</v>
      </c>
      <c r="E185" s="35" t="s">
        <v>450</v>
      </c>
      <c r="F185" s="68">
        <v>1</v>
      </c>
      <c r="G185" s="51">
        <f>_xlfn.IFERROR(INDEX('Provider Level Data'!E:E,MATCH($A185,'Provider Level Data'!$B:$B,0)),0)*$F185</f>
        <v>7785</v>
      </c>
      <c r="H185" s="51">
        <f>_xlfn.IFERROR(INDEX('Provider Level Data'!F:F,MATCH($A185,'Provider Level Data'!$B:$B,0)),0)*$F185</f>
        <v>0</v>
      </c>
      <c r="I185" s="51">
        <f>_xlfn.IFERROR(INDEX('Provider Level Data'!G:G,MATCH($A185,'Provider Level Data'!$B:$B,0)),0)*$F185</f>
        <v>3337</v>
      </c>
      <c r="J185" s="51">
        <f>_xlfn.IFERROR(INDEX('Provider Level Data'!H:H,MATCH($A185,'Provider Level Data'!$B:$B,0)),0)*$F185</f>
        <v>11122</v>
      </c>
      <c r="K185" s="51">
        <f>_xlfn.IFERROR(INDEX('Provider Level Data'!M:M,MATCH($A185,'Provider Level Data'!$B:$B,0)),0)*$F185</f>
        <v>2590</v>
      </c>
      <c r="L185" s="51">
        <f>_xlfn.IFERROR(INDEX('Provider Level Data'!N:N,MATCH($A185,'Provider Level Data'!$B:$B,0)),0)*$F185</f>
        <v>0</v>
      </c>
      <c r="M185" s="51">
        <f>_xlfn.IFERROR(INDEX('Provider Level Data'!O:O,MATCH($A185,'Provider Level Data'!$B:$B,0)),0)*$F185</f>
        <v>5</v>
      </c>
      <c r="N185" s="51">
        <f>_xlfn.IFERROR(INDEX('Provider Level Data'!P:P,MATCH($A185,'Provider Level Data'!$B:$B,0)),0)*$F185</f>
        <v>2595</v>
      </c>
    </row>
    <row r="186" spans="1:14" ht="12.75">
      <c r="A186" s="35" t="s">
        <v>230</v>
      </c>
      <c r="B186" s="35" t="s">
        <v>284</v>
      </c>
      <c r="C186" s="35" t="s">
        <v>453</v>
      </c>
      <c r="D186" s="35" t="s">
        <v>133</v>
      </c>
      <c r="E186" s="35" t="s">
        <v>454</v>
      </c>
      <c r="F186" s="68">
        <v>1</v>
      </c>
      <c r="G186" s="51">
        <f>_xlfn.IFERROR(INDEX('Provider Level Data'!E:E,MATCH($A186,'Provider Level Data'!$B:$B,0)),0)*$F186</f>
        <v>0</v>
      </c>
      <c r="H186" s="51">
        <f>_xlfn.IFERROR(INDEX('Provider Level Data'!F:F,MATCH($A186,'Provider Level Data'!$B:$B,0)),0)*$F186</f>
        <v>0</v>
      </c>
      <c r="I186" s="51">
        <f>_xlfn.IFERROR(INDEX('Provider Level Data'!G:G,MATCH($A186,'Provider Level Data'!$B:$B,0)),0)*$F186</f>
        <v>493</v>
      </c>
      <c r="J186" s="51">
        <f>_xlfn.IFERROR(INDEX('Provider Level Data'!H:H,MATCH($A186,'Provider Level Data'!$B:$B,0)),0)*$F186</f>
        <v>493</v>
      </c>
      <c r="K186" s="51">
        <f>_xlfn.IFERROR(INDEX('Provider Level Data'!M:M,MATCH($A186,'Provider Level Data'!$B:$B,0)),0)*$F186</f>
        <v>0</v>
      </c>
      <c r="L186" s="51">
        <f>_xlfn.IFERROR(INDEX('Provider Level Data'!N:N,MATCH($A186,'Provider Level Data'!$B:$B,0)),0)*$F186</f>
        <v>0</v>
      </c>
      <c r="M186" s="51">
        <f>_xlfn.IFERROR(INDEX('Provider Level Data'!O:O,MATCH($A186,'Provider Level Data'!$B:$B,0)),0)*$F186</f>
        <v>0</v>
      </c>
      <c r="N186" s="51">
        <f>_xlfn.IFERROR(INDEX('Provider Level Data'!P:P,MATCH($A186,'Provider Level Data'!$B:$B,0)),0)*$F186</f>
        <v>0</v>
      </c>
    </row>
    <row r="187" spans="1:14" ht="12.75">
      <c r="A187" s="35" t="s">
        <v>153</v>
      </c>
      <c r="B187" s="35" t="s">
        <v>284</v>
      </c>
      <c r="C187" s="35" t="s">
        <v>445</v>
      </c>
      <c r="D187" s="35" t="s">
        <v>153</v>
      </c>
      <c r="E187" s="35" t="s">
        <v>445</v>
      </c>
      <c r="F187" s="68">
        <v>1</v>
      </c>
      <c r="G187" s="51">
        <f>_xlfn.IFERROR(INDEX('Provider Level Data'!E:E,MATCH($A187,'Provider Level Data'!$B:$B,0)),0)*$F187</f>
        <v>7521</v>
      </c>
      <c r="H187" s="51">
        <f>_xlfn.IFERROR(INDEX('Provider Level Data'!F:F,MATCH($A187,'Provider Level Data'!$B:$B,0)),0)*$F187</f>
        <v>0</v>
      </c>
      <c r="I187" s="51">
        <f>_xlfn.IFERROR(INDEX('Provider Level Data'!G:G,MATCH($A187,'Provider Level Data'!$B:$B,0)),0)*$F187</f>
        <v>812</v>
      </c>
      <c r="J187" s="51">
        <f>_xlfn.IFERROR(INDEX('Provider Level Data'!H:H,MATCH($A187,'Provider Level Data'!$B:$B,0)),0)*$F187</f>
        <v>8333</v>
      </c>
      <c r="K187" s="51">
        <f>_xlfn.IFERROR(INDEX('Provider Level Data'!M:M,MATCH($A187,'Provider Level Data'!$B:$B,0)),0)*$F187</f>
        <v>1787</v>
      </c>
      <c r="L187" s="51">
        <f>_xlfn.IFERROR(INDEX('Provider Level Data'!N:N,MATCH($A187,'Provider Level Data'!$B:$B,0)),0)*$F187</f>
        <v>0</v>
      </c>
      <c r="M187" s="51">
        <f>_xlfn.IFERROR(INDEX('Provider Level Data'!O:O,MATCH($A187,'Provider Level Data'!$B:$B,0)),0)*$F187</f>
        <v>3</v>
      </c>
      <c r="N187" s="51">
        <f>_xlfn.IFERROR(INDEX('Provider Level Data'!P:P,MATCH($A187,'Provider Level Data'!$B:$B,0)),0)*$F187</f>
        <v>1790</v>
      </c>
    </row>
    <row r="188" spans="1:14" ht="12.75">
      <c r="A188" s="35" t="s">
        <v>72</v>
      </c>
      <c r="B188" s="35" t="s">
        <v>284</v>
      </c>
      <c r="C188" s="35" t="s">
        <v>409</v>
      </c>
      <c r="D188" s="35" t="s">
        <v>72</v>
      </c>
      <c r="E188" s="35" t="s">
        <v>409</v>
      </c>
      <c r="F188" s="68">
        <v>1</v>
      </c>
      <c r="G188" s="51">
        <f>_xlfn.IFERROR(INDEX('Provider Level Data'!E:E,MATCH($A188,'Provider Level Data'!$B:$B,0)),0)*$F188</f>
        <v>10509</v>
      </c>
      <c r="H188" s="51">
        <f>_xlfn.IFERROR(INDEX('Provider Level Data'!F:F,MATCH($A188,'Provider Level Data'!$B:$B,0)),0)*$F188</f>
        <v>0</v>
      </c>
      <c r="I188" s="51">
        <f>_xlfn.IFERROR(INDEX('Provider Level Data'!G:G,MATCH($A188,'Provider Level Data'!$B:$B,0)),0)*$F188</f>
        <v>6980</v>
      </c>
      <c r="J188" s="51">
        <f>_xlfn.IFERROR(INDEX('Provider Level Data'!H:H,MATCH($A188,'Provider Level Data'!$B:$B,0)),0)*$F188</f>
        <v>17489</v>
      </c>
      <c r="K188" s="51">
        <f>_xlfn.IFERROR(INDEX('Provider Level Data'!M:M,MATCH($A188,'Provider Level Data'!$B:$B,0)),0)*$F188</f>
        <v>2757</v>
      </c>
      <c r="L188" s="51">
        <f>_xlfn.IFERROR(INDEX('Provider Level Data'!N:N,MATCH($A188,'Provider Level Data'!$B:$B,0)),0)*$F188</f>
        <v>0</v>
      </c>
      <c r="M188" s="51">
        <f>_xlfn.IFERROR(INDEX('Provider Level Data'!O:O,MATCH($A188,'Provider Level Data'!$B:$B,0)),0)*$F188</f>
        <v>34</v>
      </c>
      <c r="N188" s="51">
        <f>_xlfn.IFERROR(INDEX('Provider Level Data'!P:P,MATCH($A188,'Provider Level Data'!$B:$B,0)),0)*$F188</f>
        <v>2791</v>
      </c>
    </row>
    <row r="189" spans="1:14" ht="12.75">
      <c r="A189" s="35" t="s">
        <v>163</v>
      </c>
      <c r="B189" s="35" t="s">
        <v>293</v>
      </c>
      <c r="C189" s="35" t="s">
        <v>458</v>
      </c>
      <c r="D189" s="35" t="s">
        <v>163</v>
      </c>
      <c r="E189" s="35" t="s">
        <v>458</v>
      </c>
      <c r="F189" s="68">
        <v>1</v>
      </c>
      <c r="G189" s="51">
        <f>_xlfn.IFERROR(INDEX('Provider Level Data'!E:E,MATCH($A189,'Provider Level Data'!$B:$B,0)),0)*$F189</f>
        <v>9573</v>
      </c>
      <c r="H189" s="51">
        <f>_xlfn.IFERROR(INDEX('Provider Level Data'!F:F,MATCH($A189,'Provider Level Data'!$B:$B,0)),0)*$F189</f>
        <v>0</v>
      </c>
      <c r="I189" s="51">
        <f>_xlfn.IFERROR(INDEX('Provider Level Data'!G:G,MATCH($A189,'Provider Level Data'!$B:$B,0)),0)*$F189</f>
        <v>0</v>
      </c>
      <c r="J189" s="51">
        <f>_xlfn.IFERROR(INDEX('Provider Level Data'!H:H,MATCH($A189,'Provider Level Data'!$B:$B,0)),0)*$F189</f>
        <v>9573</v>
      </c>
      <c r="K189" s="51">
        <f>_xlfn.IFERROR(INDEX('Provider Level Data'!M:M,MATCH($A189,'Provider Level Data'!$B:$B,0)),0)*$F189</f>
        <v>2407</v>
      </c>
      <c r="L189" s="51">
        <f>_xlfn.IFERROR(INDEX('Provider Level Data'!N:N,MATCH($A189,'Provider Level Data'!$B:$B,0)),0)*$F189</f>
        <v>0</v>
      </c>
      <c r="M189" s="51">
        <f>_xlfn.IFERROR(INDEX('Provider Level Data'!O:O,MATCH($A189,'Provider Level Data'!$B:$B,0)),0)*$F189</f>
        <v>0</v>
      </c>
      <c r="N189" s="51">
        <f>_xlfn.IFERROR(INDEX('Provider Level Data'!P:P,MATCH($A189,'Provider Level Data'!$B:$B,0)),0)*$F189</f>
        <v>2407</v>
      </c>
    </row>
    <row r="190" spans="1:14" ht="12.75">
      <c r="A190" s="35" t="s">
        <v>456</v>
      </c>
      <c r="B190" s="35" t="s">
        <v>293</v>
      </c>
      <c r="C190" s="35" t="s">
        <v>457</v>
      </c>
      <c r="D190" s="35" t="s">
        <v>163</v>
      </c>
      <c r="E190" s="35" t="s">
        <v>458</v>
      </c>
      <c r="F190" s="68">
        <v>1</v>
      </c>
      <c r="G190" s="51">
        <f>_xlfn.IFERROR(INDEX('Provider Level Data'!E:E,MATCH($A190,'Provider Level Data'!$B:$B,0)),0)*$F190</f>
        <v>0</v>
      </c>
      <c r="H190" s="51">
        <f>_xlfn.IFERROR(INDEX('Provider Level Data'!F:F,MATCH($A190,'Provider Level Data'!$B:$B,0)),0)*$F190</f>
        <v>0</v>
      </c>
      <c r="I190" s="51">
        <f>_xlfn.IFERROR(INDEX('Provider Level Data'!G:G,MATCH($A190,'Provider Level Data'!$B:$B,0)),0)*$F190</f>
        <v>3987</v>
      </c>
      <c r="J190" s="51">
        <f>_xlfn.IFERROR(INDEX('Provider Level Data'!H:H,MATCH($A190,'Provider Level Data'!$B:$B,0)),0)*$F190</f>
        <v>3987</v>
      </c>
      <c r="K190" s="51">
        <f>_xlfn.IFERROR(INDEX('Provider Level Data'!M:M,MATCH($A190,'Provider Level Data'!$B:$B,0)),0)*$F190</f>
        <v>0</v>
      </c>
      <c r="L190" s="51">
        <f>_xlfn.IFERROR(INDEX('Provider Level Data'!N:N,MATCH($A190,'Provider Level Data'!$B:$B,0)),0)*$F190</f>
        <v>0</v>
      </c>
      <c r="M190" s="51">
        <f>_xlfn.IFERROR(INDEX('Provider Level Data'!O:O,MATCH($A190,'Provider Level Data'!$B:$B,0)),0)*$F190</f>
        <v>2</v>
      </c>
      <c r="N190" s="51">
        <f>_xlfn.IFERROR(INDEX('Provider Level Data'!P:P,MATCH($A190,'Provider Level Data'!$B:$B,0)),0)*$F190</f>
        <v>2</v>
      </c>
    </row>
    <row r="191" spans="1:14" ht="12.75">
      <c r="A191" s="35" t="s">
        <v>243</v>
      </c>
      <c r="B191" s="35" t="s">
        <v>293</v>
      </c>
      <c r="C191" s="35" t="s">
        <v>459</v>
      </c>
      <c r="D191" s="35" t="s">
        <v>103</v>
      </c>
      <c r="E191" s="35" t="s">
        <v>460</v>
      </c>
      <c r="F191" s="68">
        <v>1</v>
      </c>
      <c r="G191" s="51">
        <f>_xlfn.IFERROR(INDEX('Provider Level Data'!E:E,MATCH($A191,'Provider Level Data'!$B:$B,0)),0)*$F191</f>
        <v>0</v>
      </c>
      <c r="H191" s="51">
        <f>_xlfn.IFERROR(INDEX('Provider Level Data'!F:F,MATCH($A191,'Provider Level Data'!$B:$B,0)),0)*$F191</f>
        <v>0</v>
      </c>
      <c r="I191" s="51">
        <f>_xlfn.IFERROR(INDEX('Provider Level Data'!G:G,MATCH($A191,'Provider Level Data'!$B:$B,0)),0)*$F191</f>
        <v>3546</v>
      </c>
      <c r="J191" s="51">
        <f>_xlfn.IFERROR(INDEX('Provider Level Data'!H:H,MATCH($A191,'Provider Level Data'!$B:$B,0)),0)*$F191</f>
        <v>3546</v>
      </c>
      <c r="K191" s="51">
        <f>_xlfn.IFERROR(INDEX('Provider Level Data'!M:M,MATCH($A191,'Provider Level Data'!$B:$B,0)),0)*$F191</f>
        <v>0</v>
      </c>
      <c r="L191" s="51">
        <f>_xlfn.IFERROR(INDEX('Provider Level Data'!N:N,MATCH($A191,'Provider Level Data'!$B:$B,0)),0)*$F191</f>
        <v>0</v>
      </c>
      <c r="M191" s="51">
        <f>_xlfn.IFERROR(INDEX('Provider Level Data'!O:O,MATCH($A191,'Provider Level Data'!$B:$B,0)),0)*$F191</f>
        <v>70</v>
      </c>
      <c r="N191" s="51">
        <f>_xlfn.IFERROR(INDEX('Provider Level Data'!P:P,MATCH($A191,'Provider Level Data'!$B:$B,0)),0)*$F191</f>
        <v>70</v>
      </c>
    </row>
    <row r="192" spans="1:14" ht="12.75">
      <c r="A192" s="35" t="s">
        <v>186</v>
      </c>
      <c r="B192" s="35" t="s">
        <v>293</v>
      </c>
      <c r="C192" s="35" t="s">
        <v>462</v>
      </c>
      <c r="D192" s="35" t="s">
        <v>103</v>
      </c>
      <c r="E192" s="35" t="s">
        <v>460</v>
      </c>
      <c r="F192" s="68">
        <v>1</v>
      </c>
      <c r="G192" s="51">
        <f>_xlfn.IFERROR(INDEX('Provider Level Data'!E:E,MATCH($A192,'Provider Level Data'!$B:$B,0)),0)*$F192</f>
        <v>0</v>
      </c>
      <c r="H192" s="51">
        <f>_xlfn.IFERROR(INDEX('Provider Level Data'!F:F,MATCH($A192,'Provider Level Data'!$B:$B,0)),0)*$F192</f>
        <v>0</v>
      </c>
      <c r="I192" s="51">
        <f>_xlfn.IFERROR(INDEX('Provider Level Data'!G:G,MATCH($A192,'Provider Level Data'!$B:$B,0)),0)*$F192</f>
        <v>2362</v>
      </c>
      <c r="J192" s="51">
        <f>_xlfn.IFERROR(INDEX('Provider Level Data'!H:H,MATCH($A192,'Provider Level Data'!$B:$B,0)),0)*$F192</f>
        <v>2362</v>
      </c>
      <c r="K192" s="51">
        <f>_xlfn.IFERROR(INDEX('Provider Level Data'!M:M,MATCH($A192,'Provider Level Data'!$B:$B,0)),0)*$F192</f>
        <v>0</v>
      </c>
      <c r="L192" s="51">
        <f>_xlfn.IFERROR(INDEX('Provider Level Data'!N:N,MATCH($A192,'Provider Level Data'!$B:$B,0)),0)*$F192</f>
        <v>0</v>
      </c>
      <c r="M192" s="51">
        <f>_xlfn.IFERROR(INDEX('Provider Level Data'!O:O,MATCH($A192,'Provider Level Data'!$B:$B,0)),0)*$F192</f>
        <v>0</v>
      </c>
      <c r="N192" s="51">
        <f>_xlfn.IFERROR(INDEX('Provider Level Data'!P:P,MATCH($A192,'Provider Level Data'!$B:$B,0)),0)*$F192</f>
        <v>0</v>
      </c>
    </row>
    <row r="193" spans="1:14" ht="12.75">
      <c r="A193" s="35" t="s">
        <v>272</v>
      </c>
      <c r="B193" s="35" t="s">
        <v>293</v>
      </c>
      <c r="C193" s="35" t="s">
        <v>464</v>
      </c>
      <c r="D193" s="35" t="s">
        <v>83</v>
      </c>
      <c r="E193" s="35" t="s">
        <v>465</v>
      </c>
      <c r="F193" s="68">
        <v>1</v>
      </c>
      <c r="G193" s="51">
        <f>_xlfn.IFERROR(INDEX('Provider Level Data'!E:E,MATCH($A193,'Provider Level Data'!$B:$B,0)),0)*$F193</f>
        <v>0</v>
      </c>
      <c r="H193" s="51">
        <f>_xlfn.IFERROR(INDEX('Provider Level Data'!F:F,MATCH($A193,'Provider Level Data'!$B:$B,0)),0)*$F193</f>
        <v>0</v>
      </c>
      <c r="I193" s="51">
        <f>_xlfn.IFERROR(INDEX('Provider Level Data'!G:G,MATCH($A193,'Provider Level Data'!$B:$B,0)),0)*$F193</f>
        <v>3814</v>
      </c>
      <c r="J193" s="51">
        <f>_xlfn.IFERROR(INDEX('Provider Level Data'!H:H,MATCH($A193,'Provider Level Data'!$B:$B,0)),0)*$F193</f>
        <v>3814</v>
      </c>
      <c r="K193" s="51">
        <f>_xlfn.IFERROR(INDEX('Provider Level Data'!M:M,MATCH($A193,'Provider Level Data'!$B:$B,0)),0)*$F193</f>
        <v>0</v>
      </c>
      <c r="L193" s="51">
        <f>_xlfn.IFERROR(INDEX('Provider Level Data'!N:N,MATCH($A193,'Provider Level Data'!$B:$B,0)),0)*$F193</f>
        <v>0</v>
      </c>
      <c r="M193" s="51">
        <f>_xlfn.IFERROR(INDEX('Provider Level Data'!O:O,MATCH($A193,'Provider Level Data'!$B:$B,0)),0)*$F193</f>
        <v>0</v>
      </c>
      <c r="N193" s="51">
        <f>_xlfn.IFERROR(INDEX('Provider Level Data'!P:P,MATCH($A193,'Provider Level Data'!$B:$B,0)),0)*$F193</f>
        <v>0</v>
      </c>
    </row>
    <row r="194" spans="1:14" ht="12.75">
      <c r="A194" s="35" t="s">
        <v>192</v>
      </c>
      <c r="B194" s="35" t="s">
        <v>293</v>
      </c>
      <c r="C194" s="35" t="s">
        <v>514</v>
      </c>
      <c r="D194" s="35" t="s">
        <v>192</v>
      </c>
      <c r="E194" s="35" t="s">
        <v>514</v>
      </c>
      <c r="F194" s="68">
        <v>1</v>
      </c>
      <c r="G194" s="51">
        <f>_xlfn.IFERROR(INDEX('Provider Level Data'!E:E,MATCH($A194,'Provider Level Data'!$B:$B,0)),0)*$F194</f>
        <v>14085</v>
      </c>
      <c r="H194" s="51">
        <f>_xlfn.IFERROR(INDEX('Provider Level Data'!F:F,MATCH($A194,'Provider Level Data'!$B:$B,0)),0)*$F194</f>
        <v>1227</v>
      </c>
      <c r="I194" s="51">
        <f>_xlfn.IFERROR(INDEX('Provider Level Data'!G:G,MATCH($A194,'Provider Level Data'!$B:$B,0)),0)*$F194</f>
        <v>0</v>
      </c>
      <c r="J194" s="51">
        <f>_xlfn.IFERROR(INDEX('Provider Level Data'!H:H,MATCH($A194,'Provider Level Data'!$B:$B,0)),0)*$F194</f>
        <v>15312</v>
      </c>
      <c r="K194" s="51">
        <f>_xlfn.IFERROR(INDEX('Provider Level Data'!M:M,MATCH($A194,'Provider Level Data'!$B:$B,0)),0)*$F194</f>
        <v>3035</v>
      </c>
      <c r="L194" s="51">
        <f>_xlfn.IFERROR(INDEX('Provider Level Data'!N:N,MATCH($A194,'Provider Level Data'!$B:$B,0)),0)*$F194</f>
        <v>21</v>
      </c>
      <c r="M194" s="51">
        <f>_xlfn.IFERROR(INDEX('Provider Level Data'!O:O,MATCH($A194,'Provider Level Data'!$B:$B,0)),0)*$F194</f>
        <v>0</v>
      </c>
      <c r="N194" s="51">
        <f>_xlfn.IFERROR(INDEX('Provider Level Data'!P:P,MATCH($A194,'Provider Level Data'!$B:$B,0)),0)*$F194</f>
        <v>3056</v>
      </c>
    </row>
    <row r="195" spans="1:14" ht="12.75">
      <c r="A195" s="35" t="s">
        <v>563</v>
      </c>
      <c r="B195" s="35" t="s">
        <v>293</v>
      </c>
      <c r="C195" s="35" t="s">
        <v>532</v>
      </c>
      <c r="D195" s="35" t="s">
        <v>192</v>
      </c>
      <c r="E195" s="35" t="s">
        <v>273</v>
      </c>
      <c r="F195" s="68">
        <v>1</v>
      </c>
      <c r="G195" s="51">
        <f>_xlfn.IFERROR(INDEX('Provider Level Data'!E:E,MATCH($A195,'Provider Level Data'!$B:$B,0)),0)*$F195</f>
        <v>0</v>
      </c>
      <c r="H195" s="51">
        <f>_xlfn.IFERROR(INDEX('Provider Level Data'!F:F,MATCH($A195,'Provider Level Data'!$B:$B,0)),0)*$F195</f>
        <v>0</v>
      </c>
      <c r="I195" s="51">
        <f>_xlfn.IFERROR(INDEX('Provider Level Data'!G:G,MATCH($A195,'Provider Level Data'!$B:$B,0)),0)*$F195</f>
        <v>2024</v>
      </c>
      <c r="J195" s="51">
        <f>_xlfn.IFERROR(INDEX('Provider Level Data'!H:H,MATCH($A195,'Provider Level Data'!$B:$B,0)),0)*$F195</f>
        <v>2024</v>
      </c>
      <c r="K195" s="51">
        <f>_xlfn.IFERROR(INDEX('Provider Level Data'!M:M,MATCH($A195,'Provider Level Data'!$B:$B,0)),0)*$F195</f>
        <v>0</v>
      </c>
      <c r="L195" s="51">
        <f>_xlfn.IFERROR(INDEX('Provider Level Data'!N:N,MATCH($A195,'Provider Level Data'!$B:$B,0)),0)*$F195</f>
        <v>0</v>
      </c>
      <c r="M195" s="51">
        <f>_xlfn.IFERROR(INDEX('Provider Level Data'!O:O,MATCH($A195,'Provider Level Data'!$B:$B,0)),0)*$F195</f>
        <v>0</v>
      </c>
      <c r="N195" s="51">
        <f>_xlfn.IFERROR(INDEX('Provider Level Data'!P:P,MATCH($A195,'Provider Level Data'!$B:$B,0)),0)*$F195</f>
        <v>0</v>
      </c>
    </row>
    <row r="196" spans="1:14" ht="12.75">
      <c r="A196" s="35" t="s">
        <v>36</v>
      </c>
      <c r="B196" s="35" t="s">
        <v>293</v>
      </c>
      <c r="C196" s="35" t="s">
        <v>467</v>
      </c>
      <c r="D196" s="35" t="s">
        <v>50</v>
      </c>
      <c r="E196" s="35" t="s">
        <v>468</v>
      </c>
      <c r="F196" s="68">
        <v>0.6288</v>
      </c>
      <c r="G196" s="51">
        <f>_xlfn.IFERROR(INDEX('Provider Level Data'!E:E,MATCH($A196,'Provider Level Data'!$B:$B,0)),0)*$F196</f>
        <v>0</v>
      </c>
      <c r="H196" s="51">
        <f>_xlfn.IFERROR(INDEX('Provider Level Data'!F:F,MATCH($A196,'Provider Level Data'!$B:$B,0)),0)*$F196</f>
        <v>0</v>
      </c>
      <c r="I196" s="51">
        <f>_xlfn.IFERROR(INDEX('Provider Level Data'!G:G,MATCH($A196,'Provider Level Data'!$B:$B,0)),0)*$F196</f>
        <v>3255.9264000000003</v>
      </c>
      <c r="J196" s="51">
        <f>_xlfn.IFERROR(INDEX('Provider Level Data'!H:H,MATCH($A196,'Provider Level Data'!$B:$B,0)),0)*$F196</f>
        <v>3255.9264000000003</v>
      </c>
      <c r="K196" s="51">
        <f>_xlfn.IFERROR(INDEX('Provider Level Data'!M:M,MATCH($A196,'Provider Level Data'!$B:$B,0)),0)*$F196</f>
        <v>0</v>
      </c>
      <c r="L196" s="51">
        <f>_xlfn.IFERROR(INDEX('Provider Level Data'!N:N,MATCH($A196,'Provider Level Data'!$B:$B,0)),0)*$F196</f>
        <v>0</v>
      </c>
      <c r="M196" s="51">
        <f>_xlfn.IFERROR(INDEX('Provider Level Data'!O:O,MATCH($A196,'Provider Level Data'!$B:$B,0)),0)*$F196</f>
        <v>2.5152</v>
      </c>
      <c r="N196" s="51">
        <f>_xlfn.IFERROR(INDEX('Provider Level Data'!P:P,MATCH($A196,'Provider Level Data'!$B:$B,0)),0)*$F196</f>
        <v>2.5152</v>
      </c>
    </row>
    <row r="197" spans="1:14" ht="12.75">
      <c r="A197" s="35" t="s">
        <v>36</v>
      </c>
      <c r="B197" s="35" t="s">
        <v>293</v>
      </c>
      <c r="C197" s="35" t="s">
        <v>467</v>
      </c>
      <c r="D197" s="35" t="s">
        <v>169</v>
      </c>
      <c r="E197" s="35" t="s">
        <v>526</v>
      </c>
      <c r="F197" s="68">
        <v>0.3633</v>
      </c>
      <c r="G197" s="51">
        <f>_xlfn.IFERROR(INDEX('Provider Level Data'!E:E,MATCH($A197,'Provider Level Data'!$B:$B,0)),0)*$F197</f>
        <v>0</v>
      </c>
      <c r="H197" s="51">
        <f>_xlfn.IFERROR(INDEX('Provider Level Data'!F:F,MATCH($A197,'Provider Level Data'!$B:$B,0)),0)*$F197</f>
        <v>0</v>
      </c>
      <c r="I197" s="51">
        <f>_xlfn.IFERROR(INDEX('Provider Level Data'!G:G,MATCH($A197,'Provider Level Data'!$B:$B,0)),0)*$F197</f>
        <v>1881.1674</v>
      </c>
      <c r="J197" s="51">
        <f>_xlfn.IFERROR(INDEX('Provider Level Data'!H:H,MATCH($A197,'Provider Level Data'!$B:$B,0)),0)*$F197</f>
        <v>1881.1674</v>
      </c>
      <c r="K197" s="51">
        <f>_xlfn.IFERROR(INDEX('Provider Level Data'!M:M,MATCH($A197,'Provider Level Data'!$B:$B,0)),0)*$F197</f>
        <v>0</v>
      </c>
      <c r="L197" s="51">
        <f>_xlfn.IFERROR(INDEX('Provider Level Data'!N:N,MATCH($A197,'Provider Level Data'!$B:$B,0)),0)*$F197</f>
        <v>0</v>
      </c>
      <c r="M197" s="51">
        <f>_xlfn.IFERROR(INDEX('Provider Level Data'!O:O,MATCH($A197,'Provider Level Data'!$B:$B,0)),0)*$F197</f>
        <v>1.4532</v>
      </c>
      <c r="N197" s="51">
        <f>_xlfn.IFERROR(INDEX('Provider Level Data'!P:P,MATCH($A197,'Provider Level Data'!$B:$B,0)),0)*$F197</f>
        <v>1.4532</v>
      </c>
    </row>
    <row r="198" spans="1:14" ht="12.75">
      <c r="A198" s="35" t="s">
        <v>36</v>
      </c>
      <c r="B198" s="35" t="s">
        <v>293</v>
      </c>
      <c r="C198" s="35" t="s">
        <v>467</v>
      </c>
      <c r="D198" s="35" t="s">
        <v>48</v>
      </c>
      <c r="E198" s="35" t="s">
        <v>531</v>
      </c>
      <c r="F198" s="68">
        <v>0.0079</v>
      </c>
      <c r="G198" s="51">
        <f>_xlfn.IFERROR(INDEX('Provider Level Data'!E:E,MATCH($A198,'Provider Level Data'!$B:$B,0)),0)*$F198</f>
        <v>0</v>
      </c>
      <c r="H198" s="51">
        <f>_xlfn.IFERROR(INDEX('Provider Level Data'!F:F,MATCH($A198,'Provider Level Data'!$B:$B,0)),0)*$F198</f>
        <v>0</v>
      </c>
      <c r="I198" s="51">
        <f>_xlfn.IFERROR(INDEX('Provider Level Data'!G:G,MATCH($A198,'Provider Level Data'!$B:$B,0)),0)*$F198</f>
        <v>40.906200000000005</v>
      </c>
      <c r="J198" s="51">
        <f>_xlfn.IFERROR(INDEX('Provider Level Data'!H:H,MATCH($A198,'Provider Level Data'!$B:$B,0)),0)*$F198</f>
        <v>40.906200000000005</v>
      </c>
      <c r="K198" s="51">
        <f>_xlfn.IFERROR(INDEX('Provider Level Data'!M:M,MATCH($A198,'Provider Level Data'!$B:$B,0)),0)*$F198</f>
        <v>0</v>
      </c>
      <c r="L198" s="51">
        <f>_xlfn.IFERROR(INDEX('Provider Level Data'!N:N,MATCH($A198,'Provider Level Data'!$B:$B,0)),0)*$F198</f>
        <v>0</v>
      </c>
      <c r="M198" s="51">
        <f>_xlfn.IFERROR(INDEX('Provider Level Data'!O:O,MATCH($A198,'Provider Level Data'!$B:$B,0)),0)*$F198</f>
        <v>0.0316</v>
      </c>
      <c r="N198" s="51">
        <f>_xlfn.IFERROR(INDEX('Provider Level Data'!P:P,MATCH($A198,'Provider Level Data'!$B:$B,0)),0)*$F198</f>
        <v>0.0316</v>
      </c>
    </row>
    <row r="199" spans="1:14" ht="12.75">
      <c r="A199" s="35" t="s">
        <v>197</v>
      </c>
      <c r="B199" s="35" t="s">
        <v>293</v>
      </c>
      <c r="C199" s="35" t="s">
        <v>516</v>
      </c>
      <c r="D199" s="35" t="s">
        <v>197</v>
      </c>
      <c r="E199" s="35" t="s">
        <v>516</v>
      </c>
      <c r="F199" s="68">
        <v>1</v>
      </c>
      <c r="G199" s="51">
        <f>_xlfn.IFERROR(INDEX('Provider Level Data'!E:E,MATCH($A199,'Provider Level Data'!$B:$B,0)),0)*$F199</f>
        <v>6968</v>
      </c>
      <c r="H199" s="51">
        <f>_xlfn.IFERROR(INDEX('Provider Level Data'!F:F,MATCH($A199,'Provider Level Data'!$B:$B,0)),0)*$F199</f>
        <v>1280</v>
      </c>
      <c r="I199" s="51">
        <f>_xlfn.IFERROR(INDEX('Provider Level Data'!G:G,MATCH($A199,'Provider Level Data'!$B:$B,0)),0)*$F199</f>
        <v>5790</v>
      </c>
      <c r="J199" s="51">
        <f>_xlfn.IFERROR(INDEX('Provider Level Data'!H:H,MATCH($A199,'Provider Level Data'!$B:$B,0)),0)*$F199</f>
        <v>14038</v>
      </c>
      <c r="K199" s="51">
        <f>_xlfn.IFERROR(INDEX('Provider Level Data'!M:M,MATCH($A199,'Provider Level Data'!$B:$B,0)),0)*$F199</f>
        <v>1780</v>
      </c>
      <c r="L199" s="51">
        <f>_xlfn.IFERROR(INDEX('Provider Level Data'!N:N,MATCH($A199,'Provider Level Data'!$B:$B,0)),0)*$F199</f>
        <v>0</v>
      </c>
      <c r="M199" s="51">
        <f>_xlfn.IFERROR(INDEX('Provider Level Data'!O:O,MATCH($A199,'Provider Level Data'!$B:$B,0)),0)*$F199</f>
        <v>21</v>
      </c>
      <c r="N199" s="51">
        <f>_xlfn.IFERROR(INDEX('Provider Level Data'!P:P,MATCH($A199,'Provider Level Data'!$B:$B,0)),0)*$F199</f>
        <v>1801</v>
      </c>
    </row>
    <row r="200" spans="1:14" ht="12.75">
      <c r="A200" s="35" t="s">
        <v>274</v>
      </c>
      <c r="B200" s="35" t="s">
        <v>293</v>
      </c>
      <c r="C200" s="35" t="s">
        <v>469</v>
      </c>
      <c r="D200" s="35" t="s">
        <v>50</v>
      </c>
      <c r="E200" s="35" t="s">
        <v>468</v>
      </c>
      <c r="F200" s="68">
        <v>0.2795</v>
      </c>
      <c r="G200" s="51">
        <f>_xlfn.IFERROR(INDEX('Provider Level Data'!E:E,MATCH($A200,'Provider Level Data'!$B:$B,0)),0)*$F200</f>
        <v>0</v>
      </c>
      <c r="H200" s="51">
        <f>_xlfn.IFERROR(INDEX('Provider Level Data'!F:F,MATCH($A200,'Provider Level Data'!$B:$B,0)),0)*$F200</f>
        <v>0</v>
      </c>
      <c r="I200" s="51">
        <f>_xlfn.IFERROR(INDEX('Provider Level Data'!G:G,MATCH($A200,'Provider Level Data'!$B:$B,0)),0)*$F200</f>
        <v>382.915</v>
      </c>
      <c r="J200" s="51">
        <f>_xlfn.IFERROR(INDEX('Provider Level Data'!H:H,MATCH($A200,'Provider Level Data'!$B:$B,0)),0)*$F200</f>
        <v>382.915</v>
      </c>
      <c r="K200" s="51">
        <f>_xlfn.IFERROR(INDEX('Provider Level Data'!M:M,MATCH($A200,'Provider Level Data'!$B:$B,0)),0)*$F200</f>
        <v>0</v>
      </c>
      <c r="L200" s="51">
        <f>_xlfn.IFERROR(INDEX('Provider Level Data'!N:N,MATCH($A200,'Provider Level Data'!$B:$B,0)),0)*$F200</f>
        <v>0</v>
      </c>
      <c r="M200" s="51">
        <f>_xlfn.IFERROR(INDEX('Provider Level Data'!O:O,MATCH($A200,'Provider Level Data'!$B:$B,0)),0)*$F200</f>
        <v>0</v>
      </c>
      <c r="N200" s="51">
        <f>_xlfn.IFERROR(INDEX('Provider Level Data'!P:P,MATCH($A200,'Provider Level Data'!$B:$B,0)),0)*$F200</f>
        <v>0</v>
      </c>
    </row>
    <row r="201" spans="1:14" ht="12.75">
      <c r="A201" s="35" t="s">
        <v>274</v>
      </c>
      <c r="B201" s="35" t="s">
        <v>293</v>
      </c>
      <c r="C201" s="35" t="s">
        <v>469</v>
      </c>
      <c r="D201" s="35" t="s">
        <v>169</v>
      </c>
      <c r="E201" s="35" t="s">
        <v>526</v>
      </c>
      <c r="F201" s="68">
        <v>0.0915</v>
      </c>
      <c r="G201" s="51">
        <f>_xlfn.IFERROR(INDEX('Provider Level Data'!E:E,MATCH($A201,'Provider Level Data'!$B:$B,0)),0)*$F201</f>
        <v>0</v>
      </c>
      <c r="H201" s="51">
        <f>_xlfn.IFERROR(INDEX('Provider Level Data'!F:F,MATCH($A201,'Provider Level Data'!$B:$B,0)),0)*$F201</f>
        <v>0</v>
      </c>
      <c r="I201" s="51">
        <f>_xlfn.IFERROR(INDEX('Provider Level Data'!G:G,MATCH($A201,'Provider Level Data'!$B:$B,0)),0)*$F201</f>
        <v>125.355</v>
      </c>
      <c r="J201" s="51">
        <f>_xlfn.IFERROR(INDEX('Provider Level Data'!H:H,MATCH($A201,'Provider Level Data'!$B:$B,0)),0)*$F201</f>
        <v>125.355</v>
      </c>
      <c r="K201" s="51">
        <f>_xlfn.IFERROR(INDEX('Provider Level Data'!M:M,MATCH($A201,'Provider Level Data'!$B:$B,0)),0)*$F201</f>
        <v>0</v>
      </c>
      <c r="L201" s="51">
        <f>_xlfn.IFERROR(INDEX('Provider Level Data'!N:N,MATCH($A201,'Provider Level Data'!$B:$B,0)),0)*$F201</f>
        <v>0</v>
      </c>
      <c r="M201" s="51">
        <f>_xlfn.IFERROR(INDEX('Provider Level Data'!O:O,MATCH($A201,'Provider Level Data'!$B:$B,0)),0)*$F201</f>
        <v>0</v>
      </c>
      <c r="N201" s="51">
        <f>_xlfn.IFERROR(INDEX('Provider Level Data'!P:P,MATCH($A201,'Provider Level Data'!$B:$B,0)),0)*$F201</f>
        <v>0</v>
      </c>
    </row>
    <row r="202" spans="1:14" ht="12.75">
      <c r="A202" s="35" t="s">
        <v>274</v>
      </c>
      <c r="B202" s="35" t="s">
        <v>293</v>
      </c>
      <c r="C202" s="35" t="s">
        <v>469</v>
      </c>
      <c r="D202" s="35" t="s">
        <v>48</v>
      </c>
      <c r="E202" s="35" t="s">
        <v>531</v>
      </c>
      <c r="F202" s="68">
        <v>0.629</v>
      </c>
      <c r="G202" s="51">
        <f>_xlfn.IFERROR(INDEX('Provider Level Data'!E:E,MATCH($A202,'Provider Level Data'!$B:$B,0)),0)*$F202</f>
        <v>0</v>
      </c>
      <c r="H202" s="51">
        <f>_xlfn.IFERROR(INDEX('Provider Level Data'!F:F,MATCH($A202,'Provider Level Data'!$B:$B,0)),0)*$F202</f>
        <v>0</v>
      </c>
      <c r="I202" s="51">
        <f>_xlfn.IFERROR(INDEX('Provider Level Data'!G:G,MATCH($A202,'Provider Level Data'!$B:$B,0)),0)*$F202</f>
        <v>861.73</v>
      </c>
      <c r="J202" s="51">
        <f>_xlfn.IFERROR(INDEX('Provider Level Data'!H:H,MATCH($A202,'Provider Level Data'!$B:$B,0)),0)*$F202</f>
        <v>861.73</v>
      </c>
      <c r="K202" s="51">
        <f>_xlfn.IFERROR(INDEX('Provider Level Data'!M:M,MATCH($A202,'Provider Level Data'!$B:$B,0)),0)*$F202</f>
        <v>0</v>
      </c>
      <c r="L202" s="51">
        <f>_xlfn.IFERROR(INDEX('Provider Level Data'!N:N,MATCH($A202,'Provider Level Data'!$B:$B,0)),0)*$F202</f>
        <v>0</v>
      </c>
      <c r="M202" s="51">
        <f>_xlfn.IFERROR(INDEX('Provider Level Data'!O:O,MATCH($A202,'Provider Level Data'!$B:$B,0)),0)*$F202</f>
        <v>0</v>
      </c>
      <c r="N202" s="51">
        <f>_xlfn.IFERROR(INDEX('Provider Level Data'!P:P,MATCH($A202,'Provider Level Data'!$B:$B,0)),0)*$F202</f>
        <v>0</v>
      </c>
    </row>
    <row r="203" spans="1:14" ht="12.75">
      <c r="A203" s="35" t="s">
        <v>131</v>
      </c>
      <c r="B203" s="35" t="s">
        <v>293</v>
      </c>
      <c r="C203" s="35" t="s">
        <v>517</v>
      </c>
      <c r="D203" s="35" t="s">
        <v>131</v>
      </c>
      <c r="E203" s="35" t="s">
        <v>517</v>
      </c>
      <c r="F203" s="68">
        <v>1</v>
      </c>
      <c r="G203" s="51">
        <f>_xlfn.IFERROR(INDEX('Provider Level Data'!E:E,MATCH($A203,'Provider Level Data'!$B:$B,0)),0)*$F203</f>
        <v>9680</v>
      </c>
      <c r="H203" s="51">
        <f>_xlfn.IFERROR(INDEX('Provider Level Data'!F:F,MATCH($A203,'Provider Level Data'!$B:$B,0)),0)*$F203</f>
        <v>0</v>
      </c>
      <c r="I203" s="51">
        <f>_xlfn.IFERROR(INDEX('Provider Level Data'!G:G,MATCH($A203,'Provider Level Data'!$B:$B,0)),0)*$F203</f>
        <v>1708</v>
      </c>
      <c r="J203" s="51">
        <f>_xlfn.IFERROR(INDEX('Provider Level Data'!H:H,MATCH($A203,'Provider Level Data'!$B:$B,0)),0)*$F203</f>
        <v>11388</v>
      </c>
      <c r="K203" s="51">
        <f>_xlfn.IFERROR(INDEX('Provider Level Data'!M:M,MATCH($A203,'Provider Level Data'!$B:$B,0)),0)*$F203</f>
        <v>1751</v>
      </c>
      <c r="L203" s="51">
        <f>_xlfn.IFERROR(INDEX('Provider Level Data'!N:N,MATCH($A203,'Provider Level Data'!$B:$B,0)),0)*$F203</f>
        <v>0</v>
      </c>
      <c r="M203" s="51">
        <f>_xlfn.IFERROR(INDEX('Provider Level Data'!O:O,MATCH($A203,'Provider Level Data'!$B:$B,0)),0)*$F203</f>
        <v>3</v>
      </c>
      <c r="N203" s="51">
        <f>_xlfn.IFERROR(INDEX('Provider Level Data'!P:P,MATCH($A203,'Provider Level Data'!$B:$B,0)),0)*$F203</f>
        <v>1754</v>
      </c>
    </row>
    <row r="204" spans="1:14" ht="12.75">
      <c r="A204" s="35" t="s">
        <v>61</v>
      </c>
      <c r="B204" s="35" t="s">
        <v>293</v>
      </c>
      <c r="C204" s="35" t="s">
        <v>519</v>
      </c>
      <c r="D204" s="35" t="s">
        <v>61</v>
      </c>
      <c r="E204" s="35" t="s">
        <v>519</v>
      </c>
      <c r="F204" s="68">
        <v>1</v>
      </c>
      <c r="G204" s="51">
        <f>_xlfn.IFERROR(INDEX('Provider Level Data'!E:E,MATCH($A204,'Provider Level Data'!$B:$B,0)),0)*$F204</f>
        <v>4065</v>
      </c>
      <c r="H204" s="51">
        <f>_xlfn.IFERROR(INDEX('Provider Level Data'!F:F,MATCH($A204,'Provider Level Data'!$B:$B,0)),0)*$F204</f>
        <v>0</v>
      </c>
      <c r="I204" s="51">
        <f>_xlfn.IFERROR(INDEX('Provider Level Data'!G:G,MATCH($A204,'Provider Level Data'!$B:$B,0)),0)*$F204</f>
        <v>4208</v>
      </c>
      <c r="J204" s="51">
        <f>_xlfn.IFERROR(INDEX('Provider Level Data'!H:H,MATCH($A204,'Provider Level Data'!$B:$B,0)),0)*$F204</f>
        <v>8273</v>
      </c>
      <c r="K204" s="51">
        <f>_xlfn.IFERROR(INDEX('Provider Level Data'!M:M,MATCH($A204,'Provider Level Data'!$B:$B,0)),0)*$F204</f>
        <v>701</v>
      </c>
      <c r="L204" s="51">
        <f>_xlfn.IFERROR(INDEX('Provider Level Data'!N:N,MATCH($A204,'Provider Level Data'!$B:$B,0)),0)*$F204</f>
        <v>0</v>
      </c>
      <c r="M204" s="51">
        <f>_xlfn.IFERROR(INDEX('Provider Level Data'!O:O,MATCH($A204,'Provider Level Data'!$B:$B,0)),0)*$F204</f>
        <v>2</v>
      </c>
      <c r="N204" s="51">
        <f>_xlfn.IFERROR(INDEX('Provider Level Data'!P:P,MATCH($A204,'Provider Level Data'!$B:$B,0)),0)*$F204</f>
        <v>703</v>
      </c>
    </row>
    <row r="205" spans="1:14" ht="12.75">
      <c r="A205" s="35" t="s">
        <v>305</v>
      </c>
      <c r="B205" s="35" t="s">
        <v>293</v>
      </c>
      <c r="C205" s="35" t="s">
        <v>471</v>
      </c>
      <c r="D205" s="35" t="s">
        <v>83</v>
      </c>
      <c r="E205" s="35" t="s">
        <v>465</v>
      </c>
      <c r="F205" s="68">
        <v>1</v>
      </c>
      <c r="G205" s="51">
        <f>_xlfn.IFERROR(INDEX('Provider Level Data'!E:E,MATCH($A205,'Provider Level Data'!$B:$B,0)),0)*$F205</f>
        <v>0</v>
      </c>
      <c r="H205" s="51">
        <f>_xlfn.IFERROR(INDEX('Provider Level Data'!F:F,MATCH($A205,'Provider Level Data'!$B:$B,0)),0)*$F205</f>
        <v>0</v>
      </c>
      <c r="I205" s="51">
        <f>_xlfn.IFERROR(INDEX('Provider Level Data'!G:G,MATCH($A205,'Provider Level Data'!$B:$B,0)),0)*$F205</f>
        <v>4447</v>
      </c>
      <c r="J205" s="51">
        <f>_xlfn.IFERROR(INDEX('Provider Level Data'!H:H,MATCH($A205,'Provider Level Data'!$B:$B,0)),0)*$F205</f>
        <v>4447</v>
      </c>
      <c r="K205" s="51">
        <f>_xlfn.IFERROR(INDEX('Provider Level Data'!M:M,MATCH($A205,'Provider Level Data'!$B:$B,0)),0)*$F205</f>
        <v>0</v>
      </c>
      <c r="L205" s="51">
        <f>_xlfn.IFERROR(INDEX('Provider Level Data'!N:N,MATCH($A205,'Provider Level Data'!$B:$B,0)),0)*$F205</f>
        <v>0</v>
      </c>
      <c r="M205" s="51">
        <f>_xlfn.IFERROR(INDEX('Provider Level Data'!O:O,MATCH($A205,'Provider Level Data'!$B:$B,0)),0)*$F205</f>
        <v>19</v>
      </c>
      <c r="N205" s="51">
        <f>_xlfn.IFERROR(INDEX('Provider Level Data'!P:P,MATCH($A205,'Provider Level Data'!$B:$B,0)),0)*$F205</f>
        <v>19</v>
      </c>
    </row>
    <row r="206" spans="1:14" ht="12.75">
      <c r="A206" s="35" t="s">
        <v>171</v>
      </c>
      <c r="B206" s="35" t="s">
        <v>293</v>
      </c>
      <c r="C206" s="35" t="s">
        <v>483</v>
      </c>
      <c r="D206" s="35" t="s">
        <v>171</v>
      </c>
      <c r="E206" s="35" t="s">
        <v>483</v>
      </c>
      <c r="F206" s="68">
        <v>1</v>
      </c>
      <c r="G206" s="51">
        <f>_xlfn.IFERROR(INDEX('Provider Level Data'!E:E,MATCH($A206,'Provider Level Data'!$B:$B,0)),0)*$F206</f>
        <v>15559</v>
      </c>
      <c r="H206" s="51">
        <f>_xlfn.IFERROR(INDEX('Provider Level Data'!F:F,MATCH($A206,'Provider Level Data'!$B:$B,0)),0)*$F206</f>
        <v>0</v>
      </c>
      <c r="I206" s="51">
        <f>_xlfn.IFERROR(INDEX('Provider Level Data'!G:G,MATCH($A206,'Provider Level Data'!$B:$B,0)),0)*$F206</f>
        <v>3808</v>
      </c>
      <c r="J206" s="51">
        <f>_xlfn.IFERROR(INDEX('Provider Level Data'!H:H,MATCH($A206,'Provider Level Data'!$B:$B,0)),0)*$F206</f>
        <v>19367</v>
      </c>
      <c r="K206" s="51">
        <f>_xlfn.IFERROR(INDEX('Provider Level Data'!M:M,MATCH($A206,'Provider Level Data'!$B:$B,0)),0)*$F206</f>
        <v>4202</v>
      </c>
      <c r="L206" s="51">
        <f>_xlfn.IFERROR(INDEX('Provider Level Data'!N:N,MATCH($A206,'Provider Level Data'!$B:$B,0)),0)*$F206</f>
        <v>0</v>
      </c>
      <c r="M206" s="51">
        <f>_xlfn.IFERROR(INDEX('Provider Level Data'!O:O,MATCH($A206,'Provider Level Data'!$B:$B,0)),0)*$F206</f>
        <v>14</v>
      </c>
      <c r="N206" s="51">
        <f>_xlfn.IFERROR(INDEX('Provider Level Data'!P:P,MATCH($A206,'Provider Level Data'!$B:$B,0)),0)*$F206</f>
        <v>4216</v>
      </c>
    </row>
    <row r="207" spans="1:14" ht="12.75">
      <c r="A207" s="35" t="s">
        <v>189</v>
      </c>
      <c r="B207" s="35" t="s">
        <v>293</v>
      </c>
      <c r="C207" s="35" t="s">
        <v>522</v>
      </c>
      <c r="D207" s="35" t="s">
        <v>189</v>
      </c>
      <c r="E207" s="35" t="s">
        <v>522</v>
      </c>
      <c r="F207" s="68">
        <v>1</v>
      </c>
      <c r="G207" s="51">
        <f>_xlfn.IFERROR(INDEX('Provider Level Data'!E:E,MATCH($A207,'Provider Level Data'!$B:$B,0)),0)*$F207</f>
        <v>10478</v>
      </c>
      <c r="H207" s="51">
        <f>_xlfn.IFERROR(INDEX('Provider Level Data'!F:F,MATCH($A207,'Provider Level Data'!$B:$B,0)),0)*$F207</f>
        <v>0</v>
      </c>
      <c r="I207" s="51">
        <f>_xlfn.IFERROR(INDEX('Provider Level Data'!G:G,MATCH($A207,'Provider Level Data'!$B:$B,0)),0)*$F207</f>
        <v>909</v>
      </c>
      <c r="J207" s="51">
        <f>_xlfn.IFERROR(INDEX('Provider Level Data'!H:H,MATCH($A207,'Provider Level Data'!$B:$B,0)),0)*$F207</f>
        <v>11387</v>
      </c>
      <c r="K207" s="51">
        <f>_xlfn.IFERROR(INDEX('Provider Level Data'!M:M,MATCH($A207,'Provider Level Data'!$B:$B,0)),0)*$F207</f>
        <v>785</v>
      </c>
      <c r="L207" s="51">
        <f>_xlfn.IFERROR(INDEX('Provider Level Data'!N:N,MATCH($A207,'Provider Level Data'!$B:$B,0)),0)*$F207</f>
        <v>0</v>
      </c>
      <c r="M207" s="51">
        <f>_xlfn.IFERROR(INDEX('Provider Level Data'!O:O,MATCH($A207,'Provider Level Data'!$B:$B,0)),0)*$F207</f>
        <v>0</v>
      </c>
      <c r="N207" s="51">
        <f>_xlfn.IFERROR(INDEX('Provider Level Data'!P:P,MATCH($A207,'Provider Level Data'!$B:$B,0)),0)*$F207</f>
        <v>785</v>
      </c>
    </row>
    <row r="208" spans="1:14" ht="12.75">
      <c r="A208" s="35" t="s">
        <v>555</v>
      </c>
      <c r="B208" s="35" t="s">
        <v>293</v>
      </c>
      <c r="C208" s="35" t="s">
        <v>556</v>
      </c>
      <c r="D208" s="35" t="s">
        <v>189</v>
      </c>
      <c r="E208" s="35" t="s">
        <v>522</v>
      </c>
      <c r="F208" s="68">
        <v>1</v>
      </c>
      <c r="G208" s="51">
        <f>_xlfn.IFERROR(INDEX('Provider Level Data'!E:E,MATCH($A208,'Provider Level Data'!$B:$B,0)),0)*$F208</f>
        <v>0</v>
      </c>
      <c r="H208" s="51">
        <f>_xlfn.IFERROR(INDEX('Provider Level Data'!F:F,MATCH($A208,'Provider Level Data'!$B:$B,0)),0)*$F208</f>
        <v>0</v>
      </c>
      <c r="I208" s="51">
        <f>_xlfn.IFERROR(INDEX('Provider Level Data'!G:G,MATCH($A208,'Provider Level Data'!$B:$B,0)),0)*$F208</f>
        <v>1557</v>
      </c>
      <c r="J208" s="51">
        <f>_xlfn.IFERROR(INDEX('Provider Level Data'!H:H,MATCH($A208,'Provider Level Data'!$B:$B,0)),0)*$F208</f>
        <v>1557</v>
      </c>
      <c r="K208" s="51">
        <f>_xlfn.IFERROR(INDEX('Provider Level Data'!M:M,MATCH($A208,'Provider Level Data'!$B:$B,0)),0)*$F208</f>
        <v>0</v>
      </c>
      <c r="L208" s="51">
        <f>_xlfn.IFERROR(INDEX('Provider Level Data'!N:N,MATCH($A208,'Provider Level Data'!$B:$B,0)),0)*$F208</f>
        <v>0</v>
      </c>
      <c r="M208" s="51">
        <f>_xlfn.IFERROR(INDEX('Provider Level Data'!O:O,MATCH($A208,'Provider Level Data'!$B:$B,0)),0)*$F208</f>
        <v>0</v>
      </c>
      <c r="N208" s="51">
        <f>_xlfn.IFERROR(INDEX('Provider Level Data'!P:P,MATCH($A208,'Provider Level Data'!$B:$B,0)),0)*$F208</f>
        <v>0</v>
      </c>
    </row>
    <row r="209" spans="1:14" ht="12.75">
      <c r="A209" s="35" t="s">
        <v>276</v>
      </c>
      <c r="B209" s="35" t="s">
        <v>293</v>
      </c>
      <c r="C209" s="35" t="s">
        <v>472</v>
      </c>
      <c r="D209" s="35" t="s">
        <v>100</v>
      </c>
      <c r="E209" s="35" t="s">
        <v>473</v>
      </c>
      <c r="F209" s="68">
        <v>1</v>
      </c>
      <c r="G209" s="51">
        <f>_xlfn.IFERROR(INDEX('Provider Level Data'!E:E,MATCH($A209,'Provider Level Data'!$B:$B,0)),0)*$F209</f>
        <v>0</v>
      </c>
      <c r="H209" s="51">
        <f>_xlfn.IFERROR(INDEX('Provider Level Data'!F:F,MATCH($A209,'Provider Level Data'!$B:$B,0)),0)*$F209</f>
        <v>0</v>
      </c>
      <c r="I209" s="51">
        <f>_xlfn.IFERROR(INDEX('Provider Level Data'!G:G,MATCH($A209,'Provider Level Data'!$B:$B,0)),0)*$F209</f>
        <v>1123</v>
      </c>
      <c r="J209" s="51">
        <f>_xlfn.IFERROR(INDEX('Provider Level Data'!H:H,MATCH($A209,'Provider Level Data'!$B:$B,0)),0)*$F209</f>
        <v>1123</v>
      </c>
      <c r="K209" s="51">
        <f>_xlfn.IFERROR(INDEX('Provider Level Data'!M:M,MATCH($A209,'Provider Level Data'!$B:$B,0)),0)*$F209</f>
        <v>0</v>
      </c>
      <c r="L209" s="51">
        <f>_xlfn.IFERROR(INDEX('Provider Level Data'!N:N,MATCH($A209,'Provider Level Data'!$B:$B,0)),0)*$F209</f>
        <v>0</v>
      </c>
      <c r="M209" s="51">
        <f>_xlfn.IFERROR(INDEX('Provider Level Data'!O:O,MATCH($A209,'Provider Level Data'!$B:$B,0)),0)*$F209</f>
        <v>0</v>
      </c>
      <c r="N209" s="51">
        <f>_xlfn.IFERROR(INDEX('Provider Level Data'!P:P,MATCH($A209,'Provider Level Data'!$B:$B,0)),0)*$F209</f>
        <v>0</v>
      </c>
    </row>
    <row r="210" spans="1:14" ht="12.75">
      <c r="A210" s="35" t="s">
        <v>571</v>
      </c>
      <c r="B210" s="35" t="s">
        <v>293</v>
      </c>
      <c r="C210" s="35" t="s">
        <v>570</v>
      </c>
      <c r="D210" s="35" t="s">
        <v>164</v>
      </c>
      <c r="E210" s="35" t="s">
        <v>482</v>
      </c>
      <c r="F210" s="68">
        <v>1</v>
      </c>
      <c r="G210" s="51">
        <f>_xlfn.IFERROR(INDEX('Provider Level Data'!E:E,MATCH($A210,'Provider Level Data'!$B:$B,0)),0)*$F210</f>
        <v>0</v>
      </c>
      <c r="H210" s="51">
        <f>_xlfn.IFERROR(INDEX('Provider Level Data'!F:F,MATCH($A210,'Provider Level Data'!$B:$B,0)),0)*$F210</f>
        <v>0</v>
      </c>
      <c r="I210" s="51">
        <f>_xlfn.IFERROR(INDEX('Provider Level Data'!G:G,MATCH($A210,'Provider Level Data'!$B:$B,0)),0)*$F210</f>
        <v>1485</v>
      </c>
      <c r="J210" s="51">
        <f>_xlfn.IFERROR(INDEX('Provider Level Data'!H:H,MATCH($A210,'Provider Level Data'!$B:$B,0)),0)*$F210</f>
        <v>1485</v>
      </c>
      <c r="K210" s="51">
        <f>_xlfn.IFERROR(INDEX('Provider Level Data'!M:M,MATCH($A210,'Provider Level Data'!$B:$B,0)),0)*$F210</f>
        <v>0</v>
      </c>
      <c r="L210" s="51">
        <f>_xlfn.IFERROR(INDEX('Provider Level Data'!N:N,MATCH($A210,'Provider Level Data'!$B:$B,0)),0)*$F210</f>
        <v>0</v>
      </c>
      <c r="M210" s="51">
        <f>_xlfn.IFERROR(INDEX('Provider Level Data'!O:O,MATCH($A210,'Provider Level Data'!$B:$B,0)),0)*$F210</f>
        <v>0</v>
      </c>
      <c r="N210" s="51">
        <f>_xlfn.IFERROR(INDEX('Provider Level Data'!P:P,MATCH($A210,'Provider Level Data'!$B:$B,0)),0)*$F210</f>
        <v>0</v>
      </c>
    </row>
    <row r="211" spans="1:14" ht="12.75">
      <c r="A211" s="35" t="s">
        <v>83</v>
      </c>
      <c r="B211" s="35" t="s">
        <v>293</v>
      </c>
      <c r="C211" s="35" t="s">
        <v>465</v>
      </c>
      <c r="D211" s="35" t="s">
        <v>83</v>
      </c>
      <c r="E211" s="35" t="s">
        <v>465</v>
      </c>
      <c r="F211" s="68">
        <v>1</v>
      </c>
      <c r="G211" s="51">
        <f>_xlfn.IFERROR(INDEX('Provider Level Data'!E:E,MATCH($A211,'Provider Level Data'!$B:$B,0)),0)*$F211</f>
        <v>20727</v>
      </c>
      <c r="H211" s="51">
        <f>_xlfn.IFERROR(INDEX('Provider Level Data'!F:F,MATCH($A211,'Provider Level Data'!$B:$B,0)),0)*$F211</f>
        <v>0</v>
      </c>
      <c r="I211" s="51">
        <f>_xlfn.IFERROR(INDEX('Provider Level Data'!G:G,MATCH($A211,'Provider Level Data'!$B:$B,0)),0)*$F211</f>
        <v>0</v>
      </c>
      <c r="J211" s="51">
        <f>_xlfn.IFERROR(INDEX('Provider Level Data'!H:H,MATCH($A211,'Provider Level Data'!$B:$B,0)),0)*$F211</f>
        <v>20727</v>
      </c>
      <c r="K211" s="51">
        <f>_xlfn.IFERROR(INDEX('Provider Level Data'!M:M,MATCH($A211,'Provider Level Data'!$B:$B,0)),0)*$F211</f>
        <v>3456</v>
      </c>
      <c r="L211" s="51">
        <f>_xlfn.IFERROR(INDEX('Provider Level Data'!N:N,MATCH($A211,'Provider Level Data'!$B:$B,0)),0)*$F211</f>
        <v>0</v>
      </c>
      <c r="M211" s="51">
        <f>_xlfn.IFERROR(INDEX('Provider Level Data'!O:O,MATCH($A211,'Provider Level Data'!$B:$B,0)),0)*$F211</f>
        <v>0</v>
      </c>
      <c r="N211" s="51">
        <f>_xlfn.IFERROR(INDEX('Provider Level Data'!P:P,MATCH($A211,'Provider Level Data'!$B:$B,0)),0)*$F211</f>
        <v>3456</v>
      </c>
    </row>
    <row r="212" spans="1:14" ht="12.75">
      <c r="A212" s="35" t="s">
        <v>245</v>
      </c>
      <c r="B212" s="35" t="s">
        <v>293</v>
      </c>
      <c r="C212" s="35" t="s">
        <v>475</v>
      </c>
      <c r="D212" s="35" t="s">
        <v>159</v>
      </c>
      <c r="E212" s="35" t="s">
        <v>476</v>
      </c>
      <c r="F212" s="68">
        <v>1</v>
      </c>
      <c r="G212" s="51">
        <f>_xlfn.IFERROR(INDEX('Provider Level Data'!E:E,MATCH($A212,'Provider Level Data'!$B:$B,0)),0)*$F212</f>
        <v>0</v>
      </c>
      <c r="H212" s="51">
        <f>_xlfn.IFERROR(INDEX('Provider Level Data'!F:F,MATCH($A212,'Provider Level Data'!$B:$B,0)),0)*$F212</f>
        <v>0</v>
      </c>
      <c r="I212" s="51">
        <f>_xlfn.IFERROR(INDEX('Provider Level Data'!G:G,MATCH($A212,'Provider Level Data'!$B:$B,0)),0)*$F212</f>
        <v>5972</v>
      </c>
      <c r="J212" s="51">
        <f>_xlfn.IFERROR(INDEX('Provider Level Data'!H:H,MATCH($A212,'Provider Level Data'!$B:$B,0)),0)*$F212</f>
        <v>5972</v>
      </c>
      <c r="K212" s="51">
        <f>_xlfn.IFERROR(INDEX('Provider Level Data'!M:M,MATCH($A212,'Provider Level Data'!$B:$B,0)),0)*$F212</f>
        <v>0</v>
      </c>
      <c r="L212" s="51">
        <f>_xlfn.IFERROR(INDEX('Provider Level Data'!N:N,MATCH($A212,'Provider Level Data'!$B:$B,0)),0)*$F212</f>
        <v>0</v>
      </c>
      <c r="M212" s="51">
        <f>_xlfn.IFERROR(INDEX('Provider Level Data'!O:O,MATCH($A212,'Provider Level Data'!$B:$B,0)),0)*$F212</f>
        <v>35</v>
      </c>
      <c r="N212" s="51">
        <f>_xlfn.IFERROR(INDEX('Provider Level Data'!P:P,MATCH($A212,'Provider Level Data'!$B:$B,0)),0)*$F212</f>
        <v>35</v>
      </c>
    </row>
    <row r="213" spans="1:14" ht="12.75">
      <c r="A213" s="35" t="s">
        <v>159</v>
      </c>
      <c r="B213" s="35" t="s">
        <v>293</v>
      </c>
      <c r="C213" s="35" t="s">
        <v>476</v>
      </c>
      <c r="D213" s="35" t="s">
        <v>159</v>
      </c>
      <c r="E213" s="35" t="s">
        <v>476</v>
      </c>
      <c r="F213" s="68">
        <v>1</v>
      </c>
      <c r="G213" s="51">
        <f>_xlfn.IFERROR(INDEX('Provider Level Data'!E:E,MATCH($A213,'Provider Level Data'!$B:$B,0)),0)*$F213</f>
        <v>13245</v>
      </c>
      <c r="H213" s="51">
        <f>_xlfn.IFERROR(INDEX('Provider Level Data'!F:F,MATCH($A213,'Provider Level Data'!$B:$B,0)),0)*$F213</f>
        <v>0</v>
      </c>
      <c r="I213" s="51">
        <f>_xlfn.IFERROR(INDEX('Provider Level Data'!G:G,MATCH($A213,'Provider Level Data'!$B:$B,0)),0)*$F213</f>
        <v>0</v>
      </c>
      <c r="J213" s="51">
        <f>_xlfn.IFERROR(INDEX('Provider Level Data'!H:H,MATCH($A213,'Provider Level Data'!$B:$B,0)),0)*$F213</f>
        <v>13245</v>
      </c>
      <c r="K213" s="51">
        <f>_xlfn.IFERROR(INDEX('Provider Level Data'!M:M,MATCH($A213,'Provider Level Data'!$B:$B,0)),0)*$F213</f>
        <v>1705</v>
      </c>
      <c r="L213" s="51">
        <f>_xlfn.IFERROR(INDEX('Provider Level Data'!N:N,MATCH($A213,'Provider Level Data'!$B:$B,0)),0)*$F213</f>
        <v>0</v>
      </c>
      <c r="M213" s="51">
        <f>_xlfn.IFERROR(INDEX('Provider Level Data'!O:O,MATCH($A213,'Provider Level Data'!$B:$B,0)),0)*$F213</f>
        <v>0</v>
      </c>
      <c r="N213" s="51">
        <f>_xlfn.IFERROR(INDEX('Provider Level Data'!P:P,MATCH($A213,'Provider Level Data'!$B:$B,0)),0)*$F213</f>
        <v>1705</v>
      </c>
    </row>
    <row r="214" spans="1:14" ht="12.75">
      <c r="A214" s="35" t="s">
        <v>129</v>
      </c>
      <c r="B214" s="35" t="s">
        <v>293</v>
      </c>
      <c r="C214" s="35" t="s">
        <v>524</v>
      </c>
      <c r="D214" s="35" t="s">
        <v>129</v>
      </c>
      <c r="E214" s="35" t="s">
        <v>524</v>
      </c>
      <c r="F214" s="68">
        <v>1</v>
      </c>
      <c r="G214" s="51">
        <f>_xlfn.IFERROR(INDEX('Provider Level Data'!E:E,MATCH($A214,'Provider Level Data'!$B:$B,0)),0)*$F214</f>
        <v>7314</v>
      </c>
      <c r="H214" s="51">
        <f>_xlfn.IFERROR(INDEX('Provider Level Data'!F:F,MATCH($A214,'Provider Level Data'!$B:$B,0)),0)*$F214</f>
        <v>0</v>
      </c>
      <c r="I214" s="51">
        <f>_xlfn.IFERROR(INDEX('Provider Level Data'!G:G,MATCH($A214,'Provider Level Data'!$B:$B,0)),0)*$F214</f>
        <v>5225</v>
      </c>
      <c r="J214" s="51">
        <f>_xlfn.IFERROR(INDEX('Provider Level Data'!H:H,MATCH($A214,'Provider Level Data'!$B:$B,0)),0)*$F214</f>
        <v>12539</v>
      </c>
      <c r="K214" s="51">
        <f>_xlfn.IFERROR(INDEX('Provider Level Data'!M:M,MATCH($A214,'Provider Level Data'!$B:$B,0)),0)*$F214</f>
        <v>2091</v>
      </c>
      <c r="L214" s="51">
        <f>_xlfn.IFERROR(INDEX('Provider Level Data'!N:N,MATCH($A214,'Provider Level Data'!$B:$B,0)),0)*$F214</f>
        <v>0</v>
      </c>
      <c r="M214" s="51">
        <f>_xlfn.IFERROR(INDEX('Provider Level Data'!O:O,MATCH($A214,'Provider Level Data'!$B:$B,0)),0)*$F214</f>
        <v>129</v>
      </c>
      <c r="N214" s="51">
        <f>_xlfn.IFERROR(INDEX('Provider Level Data'!P:P,MATCH($A214,'Provider Level Data'!$B:$B,0)),0)*$F214</f>
        <v>2220</v>
      </c>
    </row>
    <row r="215" spans="1:14" ht="12.75">
      <c r="A215" s="35" t="s">
        <v>130</v>
      </c>
      <c r="B215" s="35" t="s">
        <v>293</v>
      </c>
      <c r="C215" s="35" t="s">
        <v>463</v>
      </c>
      <c r="D215" s="35" t="s">
        <v>130</v>
      </c>
      <c r="E215" s="35" t="s">
        <v>463</v>
      </c>
      <c r="F215" s="68">
        <v>1</v>
      </c>
      <c r="G215" s="51">
        <f>_xlfn.IFERROR(INDEX('Provider Level Data'!E:E,MATCH($A215,'Provider Level Data'!$B:$B,0)),0)*$F215</f>
        <v>10179</v>
      </c>
      <c r="H215" s="51">
        <f>_xlfn.IFERROR(INDEX('Provider Level Data'!F:F,MATCH($A215,'Provider Level Data'!$B:$B,0)),0)*$F215</f>
        <v>0</v>
      </c>
      <c r="I215" s="51">
        <f>_xlfn.IFERROR(INDEX('Provider Level Data'!G:G,MATCH($A215,'Provider Level Data'!$B:$B,0)),0)*$F215</f>
        <v>1013</v>
      </c>
      <c r="J215" s="51">
        <f>_xlfn.IFERROR(INDEX('Provider Level Data'!H:H,MATCH($A215,'Provider Level Data'!$B:$B,0)),0)*$F215</f>
        <v>11192</v>
      </c>
      <c r="K215" s="51">
        <f>_xlfn.IFERROR(INDEX('Provider Level Data'!M:M,MATCH($A215,'Provider Level Data'!$B:$B,0)),0)*$F215</f>
        <v>1311</v>
      </c>
      <c r="L215" s="51">
        <f>_xlfn.IFERROR(INDEX('Provider Level Data'!N:N,MATCH($A215,'Provider Level Data'!$B:$B,0)),0)*$F215</f>
        <v>0</v>
      </c>
      <c r="M215" s="51">
        <f>_xlfn.IFERROR(INDEX('Provider Level Data'!O:O,MATCH($A215,'Provider Level Data'!$B:$B,0)),0)*$F215</f>
        <v>4</v>
      </c>
      <c r="N215" s="51">
        <f>_xlfn.IFERROR(INDEX('Provider Level Data'!P:P,MATCH($A215,'Provider Level Data'!$B:$B,0)),0)*$F215</f>
        <v>1315</v>
      </c>
    </row>
    <row r="216" spans="1:14" ht="12.75">
      <c r="A216" s="35" t="s">
        <v>234</v>
      </c>
      <c r="B216" s="35" t="s">
        <v>293</v>
      </c>
      <c r="C216" s="35" t="s">
        <v>478</v>
      </c>
      <c r="D216" s="35" t="s">
        <v>47</v>
      </c>
      <c r="E216" s="35" t="s">
        <v>479</v>
      </c>
      <c r="F216" s="68">
        <v>1</v>
      </c>
      <c r="G216" s="51">
        <f>_xlfn.IFERROR(INDEX('Provider Level Data'!E:E,MATCH($A216,'Provider Level Data'!$B:$B,0)),0)*$F216</f>
        <v>0</v>
      </c>
      <c r="H216" s="51">
        <f>_xlfn.IFERROR(INDEX('Provider Level Data'!F:F,MATCH($A216,'Provider Level Data'!$B:$B,0)),0)*$F216</f>
        <v>0</v>
      </c>
      <c r="I216" s="51">
        <f>_xlfn.IFERROR(INDEX('Provider Level Data'!G:G,MATCH($A216,'Provider Level Data'!$B:$B,0)),0)*$F216</f>
        <v>568</v>
      </c>
      <c r="J216" s="51">
        <f>_xlfn.IFERROR(INDEX('Provider Level Data'!H:H,MATCH($A216,'Provider Level Data'!$B:$B,0)),0)*$F216</f>
        <v>568</v>
      </c>
      <c r="K216" s="51">
        <f>_xlfn.IFERROR(INDEX('Provider Level Data'!M:M,MATCH($A216,'Provider Level Data'!$B:$B,0)),0)*$F216</f>
        <v>0</v>
      </c>
      <c r="L216" s="51">
        <f>_xlfn.IFERROR(INDEX('Provider Level Data'!N:N,MATCH($A216,'Provider Level Data'!$B:$B,0)),0)*$F216</f>
        <v>0</v>
      </c>
      <c r="M216" s="51">
        <f>_xlfn.IFERROR(INDEX('Provider Level Data'!O:O,MATCH($A216,'Provider Level Data'!$B:$B,0)),0)*$F216</f>
        <v>2</v>
      </c>
      <c r="N216" s="51">
        <f>_xlfn.IFERROR(INDEX('Provider Level Data'!P:P,MATCH($A216,'Provider Level Data'!$B:$B,0)),0)*$F216</f>
        <v>2</v>
      </c>
    </row>
    <row r="217" spans="1:14" ht="12.75">
      <c r="A217" s="35" t="s">
        <v>558</v>
      </c>
      <c r="B217" s="35" t="s">
        <v>293</v>
      </c>
      <c r="C217" s="35" t="s">
        <v>557</v>
      </c>
      <c r="D217" s="35" t="s">
        <v>189</v>
      </c>
      <c r="E217" s="35" t="s">
        <v>522</v>
      </c>
      <c r="F217" s="68">
        <v>1</v>
      </c>
      <c r="G217" s="51">
        <f>_xlfn.IFERROR(INDEX('Provider Level Data'!E:E,MATCH($A217,'Provider Level Data'!$B:$B,0)),0)*$F217</f>
        <v>0</v>
      </c>
      <c r="H217" s="51">
        <f>_xlfn.IFERROR(INDEX('Provider Level Data'!F:F,MATCH($A217,'Provider Level Data'!$B:$B,0)),0)*$F217</f>
        <v>0</v>
      </c>
      <c r="I217" s="51">
        <f>_xlfn.IFERROR(INDEX('Provider Level Data'!G:G,MATCH($A217,'Provider Level Data'!$B:$B,0)),0)*$F217</f>
        <v>1873</v>
      </c>
      <c r="J217" s="51">
        <f>_xlfn.IFERROR(INDEX('Provider Level Data'!H:H,MATCH($A217,'Provider Level Data'!$B:$B,0)),0)*$F217</f>
        <v>1873</v>
      </c>
      <c r="K217" s="51">
        <f>_xlfn.IFERROR(INDEX('Provider Level Data'!M:M,MATCH($A217,'Provider Level Data'!$B:$B,0)),0)*$F217</f>
        <v>0</v>
      </c>
      <c r="L217" s="51">
        <f>_xlfn.IFERROR(INDEX('Provider Level Data'!N:N,MATCH($A217,'Provider Level Data'!$B:$B,0)),0)*$F217</f>
        <v>0</v>
      </c>
      <c r="M217" s="51">
        <f>_xlfn.IFERROR(INDEX('Provider Level Data'!O:O,MATCH($A217,'Provider Level Data'!$B:$B,0)),0)*$F217</f>
        <v>0</v>
      </c>
      <c r="N217" s="51">
        <f>_xlfn.IFERROR(INDEX('Provider Level Data'!P:P,MATCH($A217,'Provider Level Data'!$B:$B,0)),0)*$F217</f>
        <v>0</v>
      </c>
    </row>
    <row r="218" spans="1:14" ht="12.75">
      <c r="A218" s="35" t="s">
        <v>45</v>
      </c>
      <c r="B218" s="35" t="s">
        <v>293</v>
      </c>
      <c r="C218" s="35" t="s">
        <v>525</v>
      </c>
      <c r="D218" s="35" t="s">
        <v>45</v>
      </c>
      <c r="E218" s="35" t="s">
        <v>525</v>
      </c>
      <c r="F218" s="68">
        <v>1</v>
      </c>
      <c r="G218" s="51">
        <f>_xlfn.IFERROR(INDEX('Provider Level Data'!E:E,MATCH($A218,'Provider Level Data'!$B:$B,0)),0)*$F218</f>
        <v>3791</v>
      </c>
      <c r="H218" s="51">
        <f>_xlfn.IFERROR(INDEX('Provider Level Data'!F:F,MATCH($A218,'Provider Level Data'!$B:$B,0)),0)*$F218</f>
        <v>0</v>
      </c>
      <c r="I218" s="51">
        <f>_xlfn.IFERROR(INDEX('Provider Level Data'!G:G,MATCH($A218,'Provider Level Data'!$B:$B,0)),0)*$F218</f>
        <v>1039</v>
      </c>
      <c r="J218" s="51">
        <f>_xlfn.IFERROR(INDEX('Provider Level Data'!H:H,MATCH($A218,'Provider Level Data'!$B:$B,0)),0)*$F218</f>
        <v>4830</v>
      </c>
      <c r="K218" s="51">
        <f>_xlfn.IFERROR(INDEX('Provider Level Data'!M:M,MATCH($A218,'Provider Level Data'!$B:$B,0)),0)*$F218</f>
        <v>746</v>
      </c>
      <c r="L218" s="51">
        <f>_xlfn.IFERROR(INDEX('Provider Level Data'!N:N,MATCH($A218,'Provider Level Data'!$B:$B,0)),0)*$F218</f>
        <v>0</v>
      </c>
      <c r="M218" s="51">
        <f>_xlfn.IFERROR(INDEX('Provider Level Data'!O:O,MATCH($A218,'Provider Level Data'!$B:$B,0)),0)*$F218</f>
        <v>0</v>
      </c>
      <c r="N218" s="51">
        <f>_xlfn.IFERROR(INDEX('Provider Level Data'!P:P,MATCH($A218,'Provider Level Data'!$B:$B,0)),0)*$F218</f>
        <v>746</v>
      </c>
    </row>
    <row r="219" spans="1:14" ht="12.75">
      <c r="A219" s="35" t="s">
        <v>211</v>
      </c>
      <c r="B219" s="35" t="s">
        <v>293</v>
      </c>
      <c r="C219" s="35" t="s">
        <v>481</v>
      </c>
      <c r="D219" s="35" t="s">
        <v>171</v>
      </c>
      <c r="E219" s="35" t="s">
        <v>483</v>
      </c>
      <c r="F219" s="68">
        <v>0.5369435934402595</v>
      </c>
      <c r="G219" s="51">
        <f>_xlfn.IFERROR(INDEX('Provider Level Data'!E:E,MATCH($A219,'Provider Level Data'!$B:$B,0)),0)*$F219</f>
        <v>0</v>
      </c>
      <c r="H219" s="51">
        <f>_xlfn.IFERROR(INDEX('Provider Level Data'!F:F,MATCH($A219,'Provider Level Data'!$B:$B,0)),0)*$F219</f>
        <v>0</v>
      </c>
      <c r="I219" s="51">
        <f>_xlfn.IFERROR(INDEX('Provider Level Data'!G:G,MATCH($A219,'Provider Level Data'!$B:$B,0)),0)*$F219</f>
        <v>3477.246711119121</v>
      </c>
      <c r="J219" s="51">
        <f>_xlfn.IFERROR(INDEX('Provider Level Data'!H:H,MATCH($A219,'Provider Level Data'!$B:$B,0)),0)*$F219</f>
        <v>3477.246711119121</v>
      </c>
      <c r="K219" s="51">
        <f>_xlfn.IFERROR(INDEX('Provider Level Data'!M:M,MATCH($A219,'Provider Level Data'!$B:$B,0)),0)*$F219</f>
        <v>0</v>
      </c>
      <c r="L219" s="51">
        <f>_xlfn.IFERROR(INDEX('Provider Level Data'!N:N,MATCH($A219,'Provider Level Data'!$B:$B,0)),0)*$F219</f>
        <v>0</v>
      </c>
      <c r="M219" s="51">
        <f>_xlfn.IFERROR(INDEX('Provider Level Data'!O:O,MATCH($A219,'Provider Level Data'!$B:$B,0)),0)*$F219</f>
        <v>17.719138583528565</v>
      </c>
      <c r="N219" s="51">
        <f>_xlfn.IFERROR(INDEX('Provider Level Data'!P:P,MATCH($A219,'Provider Level Data'!$B:$B,0)),0)*$F219</f>
        <v>17.719138583528565</v>
      </c>
    </row>
    <row r="220" spans="1:14" ht="12.75">
      <c r="A220" s="35" t="s">
        <v>211</v>
      </c>
      <c r="B220" s="35" t="s">
        <v>293</v>
      </c>
      <c r="C220" s="35" t="s">
        <v>481</v>
      </c>
      <c r="D220" s="35" t="s">
        <v>141</v>
      </c>
      <c r="E220" s="35" t="s">
        <v>484</v>
      </c>
      <c r="F220" s="68">
        <v>0.4630564065597405</v>
      </c>
      <c r="G220" s="51">
        <f>_xlfn.IFERROR(INDEX('Provider Level Data'!E:E,MATCH($A220,'Provider Level Data'!$B:$B,0)),0)*$F220</f>
        <v>0</v>
      </c>
      <c r="H220" s="51">
        <f>_xlfn.IFERROR(INDEX('Provider Level Data'!F:F,MATCH($A220,'Provider Level Data'!$B:$B,0)),0)*$F220</f>
        <v>0</v>
      </c>
      <c r="I220" s="51">
        <f>_xlfn.IFERROR(INDEX('Provider Level Data'!G:G,MATCH($A220,'Provider Level Data'!$B:$B,0)),0)*$F220</f>
        <v>2998.7532888808796</v>
      </c>
      <c r="J220" s="51">
        <f>_xlfn.IFERROR(INDEX('Provider Level Data'!H:H,MATCH($A220,'Provider Level Data'!$B:$B,0)),0)*$F220</f>
        <v>2998.7532888808796</v>
      </c>
      <c r="K220" s="51">
        <f>_xlfn.IFERROR(INDEX('Provider Level Data'!M:M,MATCH($A220,'Provider Level Data'!$B:$B,0)),0)*$F220</f>
        <v>0</v>
      </c>
      <c r="L220" s="51">
        <f>_xlfn.IFERROR(INDEX('Provider Level Data'!N:N,MATCH($A220,'Provider Level Data'!$B:$B,0)),0)*$F220</f>
        <v>0</v>
      </c>
      <c r="M220" s="51">
        <f>_xlfn.IFERROR(INDEX('Provider Level Data'!O:O,MATCH($A220,'Provider Level Data'!$B:$B,0)),0)*$F220</f>
        <v>15.280861416471437</v>
      </c>
      <c r="N220" s="51">
        <f>_xlfn.IFERROR(INDEX('Provider Level Data'!P:P,MATCH($A220,'Provider Level Data'!$B:$B,0)),0)*$F220</f>
        <v>15.280861416471437</v>
      </c>
    </row>
    <row r="221" spans="1:14" ht="12.75">
      <c r="A221" s="35" t="s">
        <v>180</v>
      </c>
      <c r="B221" s="35" t="s">
        <v>293</v>
      </c>
      <c r="C221" s="35" t="s">
        <v>512</v>
      </c>
      <c r="D221" s="35" t="s">
        <v>180</v>
      </c>
      <c r="E221" s="35" t="s">
        <v>512</v>
      </c>
      <c r="F221" s="68">
        <v>1</v>
      </c>
      <c r="G221" s="51">
        <f>_xlfn.IFERROR(INDEX('Provider Level Data'!E:E,MATCH($A221,'Provider Level Data'!$B:$B,0)),0)*$F221</f>
        <v>13807</v>
      </c>
      <c r="H221" s="51">
        <f>_xlfn.IFERROR(INDEX('Provider Level Data'!F:F,MATCH($A221,'Provider Level Data'!$B:$B,0)),0)*$F221</f>
        <v>0</v>
      </c>
      <c r="I221" s="51">
        <f>_xlfn.IFERROR(INDEX('Provider Level Data'!G:G,MATCH($A221,'Provider Level Data'!$B:$B,0)),0)*$F221</f>
        <v>2228</v>
      </c>
      <c r="J221" s="51">
        <f>_xlfn.IFERROR(INDEX('Provider Level Data'!H:H,MATCH($A221,'Provider Level Data'!$B:$B,0)),0)*$F221</f>
        <v>16035</v>
      </c>
      <c r="K221" s="51">
        <f>_xlfn.IFERROR(INDEX('Provider Level Data'!M:M,MATCH($A221,'Provider Level Data'!$B:$B,0)),0)*$F221</f>
        <v>694</v>
      </c>
      <c r="L221" s="51">
        <f>_xlfn.IFERROR(INDEX('Provider Level Data'!N:N,MATCH($A221,'Provider Level Data'!$B:$B,0)),0)*$F221</f>
        <v>0</v>
      </c>
      <c r="M221" s="51">
        <f>_xlfn.IFERROR(INDEX('Provider Level Data'!O:O,MATCH($A221,'Provider Level Data'!$B:$B,0)),0)*$F221</f>
        <v>3</v>
      </c>
      <c r="N221" s="51">
        <f>_xlfn.IFERROR(INDEX('Provider Level Data'!P:P,MATCH($A221,'Provider Level Data'!$B:$B,0)),0)*$F221</f>
        <v>697</v>
      </c>
    </row>
    <row r="222" spans="1:14" ht="12.75">
      <c r="A222" s="35" t="s">
        <v>141</v>
      </c>
      <c r="B222" s="35" t="s">
        <v>293</v>
      </c>
      <c r="C222" s="35" t="s">
        <v>484</v>
      </c>
      <c r="D222" s="35" t="s">
        <v>141</v>
      </c>
      <c r="E222" s="35" t="s">
        <v>484</v>
      </c>
      <c r="F222" s="68">
        <v>1</v>
      </c>
      <c r="G222" s="51">
        <f>_xlfn.IFERROR(INDEX('Provider Level Data'!E:E,MATCH($A222,'Provider Level Data'!$B:$B,0)),0)*$F222</f>
        <v>7886</v>
      </c>
      <c r="H222" s="51">
        <f>_xlfn.IFERROR(INDEX('Provider Level Data'!F:F,MATCH($A222,'Provider Level Data'!$B:$B,0)),0)*$F222</f>
        <v>0</v>
      </c>
      <c r="I222" s="51">
        <f>_xlfn.IFERROR(INDEX('Provider Level Data'!G:G,MATCH($A222,'Provider Level Data'!$B:$B,0)),0)*$F222</f>
        <v>2978</v>
      </c>
      <c r="J222" s="51">
        <f>_xlfn.IFERROR(INDEX('Provider Level Data'!H:H,MATCH($A222,'Provider Level Data'!$B:$B,0)),0)*$F222</f>
        <v>10864</v>
      </c>
      <c r="K222" s="51">
        <f>_xlfn.IFERROR(INDEX('Provider Level Data'!M:M,MATCH($A222,'Provider Level Data'!$B:$B,0)),0)*$F222</f>
        <v>2671</v>
      </c>
      <c r="L222" s="51">
        <f>_xlfn.IFERROR(INDEX('Provider Level Data'!N:N,MATCH($A222,'Provider Level Data'!$B:$B,0)),0)*$F222</f>
        <v>0</v>
      </c>
      <c r="M222" s="51">
        <f>_xlfn.IFERROR(INDEX('Provider Level Data'!O:O,MATCH($A222,'Provider Level Data'!$B:$B,0)),0)*$F222</f>
        <v>36</v>
      </c>
      <c r="N222" s="51">
        <f>_xlfn.IFERROR(INDEX('Provider Level Data'!P:P,MATCH($A222,'Provider Level Data'!$B:$B,0)),0)*$F222</f>
        <v>2707</v>
      </c>
    </row>
    <row r="223" spans="1:14" ht="12.75">
      <c r="A223" s="35" t="s">
        <v>169</v>
      </c>
      <c r="B223" s="35" t="s">
        <v>293</v>
      </c>
      <c r="C223" s="35" t="s">
        <v>526</v>
      </c>
      <c r="D223" s="35" t="s">
        <v>169</v>
      </c>
      <c r="E223" s="35" t="s">
        <v>526</v>
      </c>
      <c r="F223" s="68">
        <v>1</v>
      </c>
      <c r="G223" s="51">
        <f>_xlfn.IFERROR(INDEX('Provider Level Data'!E:E,MATCH($A223,'Provider Level Data'!$B:$B,0)),0)*$F223</f>
        <v>8224</v>
      </c>
      <c r="H223" s="51">
        <f>_xlfn.IFERROR(INDEX('Provider Level Data'!F:F,MATCH($A223,'Provider Level Data'!$B:$B,0)),0)*$F223</f>
        <v>0</v>
      </c>
      <c r="I223" s="51">
        <f>_xlfn.IFERROR(INDEX('Provider Level Data'!G:G,MATCH($A223,'Provider Level Data'!$B:$B,0)),0)*$F223</f>
        <v>0</v>
      </c>
      <c r="J223" s="51">
        <f>_xlfn.IFERROR(INDEX('Provider Level Data'!H:H,MATCH($A223,'Provider Level Data'!$B:$B,0)),0)*$F223</f>
        <v>8224</v>
      </c>
      <c r="K223" s="51">
        <f>_xlfn.IFERROR(INDEX('Provider Level Data'!M:M,MATCH($A223,'Provider Level Data'!$B:$B,0)),0)*$F223</f>
        <v>2130</v>
      </c>
      <c r="L223" s="51">
        <f>_xlfn.IFERROR(INDEX('Provider Level Data'!N:N,MATCH($A223,'Provider Level Data'!$B:$B,0)),0)*$F223</f>
        <v>0</v>
      </c>
      <c r="M223" s="51">
        <f>_xlfn.IFERROR(INDEX('Provider Level Data'!O:O,MATCH($A223,'Provider Level Data'!$B:$B,0)),0)*$F223</f>
        <v>0</v>
      </c>
      <c r="N223" s="51">
        <f>_xlfn.IFERROR(INDEX('Provider Level Data'!P:P,MATCH($A223,'Provider Level Data'!$B:$B,0)),0)*$F223</f>
        <v>2130</v>
      </c>
    </row>
    <row r="224" spans="1:14" ht="12.75">
      <c r="A224" s="35" t="s">
        <v>69</v>
      </c>
      <c r="B224" s="35" t="s">
        <v>293</v>
      </c>
      <c r="C224" s="35" t="s">
        <v>527</v>
      </c>
      <c r="D224" s="35" t="s">
        <v>69</v>
      </c>
      <c r="E224" s="35" t="s">
        <v>527</v>
      </c>
      <c r="F224" s="68">
        <v>1</v>
      </c>
      <c r="G224" s="51">
        <f>_xlfn.IFERROR(INDEX('Provider Level Data'!E:E,MATCH($A224,'Provider Level Data'!$B:$B,0)),0)*$F224</f>
        <v>3925</v>
      </c>
      <c r="H224" s="51">
        <f>_xlfn.IFERROR(INDEX('Provider Level Data'!F:F,MATCH($A224,'Provider Level Data'!$B:$B,0)),0)*$F224</f>
        <v>0</v>
      </c>
      <c r="I224" s="51">
        <f>_xlfn.IFERROR(INDEX('Provider Level Data'!G:G,MATCH($A224,'Provider Level Data'!$B:$B,0)),0)*$F224</f>
        <v>938</v>
      </c>
      <c r="J224" s="51">
        <f>_xlfn.IFERROR(INDEX('Provider Level Data'!H:H,MATCH($A224,'Provider Level Data'!$B:$B,0)),0)*$F224</f>
        <v>4863</v>
      </c>
      <c r="K224" s="51">
        <f>_xlfn.IFERROR(INDEX('Provider Level Data'!M:M,MATCH($A224,'Provider Level Data'!$B:$B,0)),0)*$F224</f>
        <v>803</v>
      </c>
      <c r="L224" s="51">
        <f>_xlfn.IFERROR(INDEX('Provider Level Data'!N:N,MATCH($A224,'Provider Level Data'!$B:$B,0)),0)*$F224</f>
        <v>0</v>
      </c>
      <c r="M224" s="51">
        <f>_xlfn.IFERROR(INDEX('Provider Level Data'!O:O,MATCH($A224,'Provider Level Data'!$B:$B,0)),0)*$F224</f>
        <v>0</v>
      </c>
      <c r="N224" s="51">
        <f>_xlfn.IFERROR(INDEX('Provider Level Data'!P:P,MATCH($A224,'Provider Level Data'!$B:$B,0)),0)*$F224</f>
        <v>803</v>
      </c>
    </row>
    <row r="225" spans="1:14" ht="12.75">
      <c r="A225" s="35" t="s">
        <v>278</v>
      </c>
      <c r="B225" s="35" t="s">
        <v>293</v>
      </c>
      <c r="C225" s="35" t="s">
        <v>486</v>
      </c>
      <c r="D225" s="35" t="s">
        <v>100</v>
      </c>
      <c r="E225" s="35" t="s">
        <v>473</v>
      </c>
      <c r="F225" s="68">
        <v>1</v>
      </c>
      <c r="G225" s="51">
        <f>_xlfn.IFERROR(INDEX('Provider Level Data'!E:E,MATCH($A225,'Provider Level Data'!$B:$B,0)),0)*$F225</f>
        <v>0</v>
      </c>
      <c r="H225" s="51">
        <f>_xlfn.IFERROR(INDEX('Provider Level Data'!F:F,MATCH($A225,'Provider Level Data'!$B:$B,0)),0)*$F225</f>
        <v>0</v>
      </c>
      <c r="I225" s="51">
        <f>_xlfn.IFERROR(INDEX('Provider Level Data'!G:G,MATCH($A225,'Provider Level Data'!$B:$B,0)),0)*$F225</f>
        <v>121</v>
      </c>
      <c r="J225" s="51">
        <f>_xlfn.IFERROR(INDEX('Provider Level Data'!H:H,MATCH($A225,'Provider Level Data'!$B:$B,0)),0)*$F225</f>
        <v>121</v>
      </c>
      <c r="K225" s="51">
        <f>_xlfn.IFERROR(INDEX('Provider Level Data'!M:M,MATCH($A225,'Provider Level Data'!$B:$B,0)),0)*$F225</f>
        <v>0</v>
      </c>
      <c r="L225" s="51">
        <f>_xlfn.IFERROR(INDEX('Provider Level Data'!N:N,MATCH($A225,'Provider Level Data'!$B:$B,0)),0)*$F225</f>
        <v>0</v>
      </c>
      <c r="M225" s="51">
        <f>_xlfn.IFERROR(INDEX('Provider Level Data'!O:O,MATCH($A225,'Provider Level Data'!$B:$B,0)),0)*$F225</f>
        <v>0</v>
      </c>
      <c r="N225" s="51">
        <f>_xlfn.IFERROR(INDEX('Provider Level Data'!P:P,MATCH($A225,'Provider Level Data'!$B:$B,0)),0)*$F225</f>
        <v>0</v>
      </c>
    </row>
    <row r="226" spans="1:14" ht="12.75">
      <c r="A226" s="35" t="s">
        <v>137</v>
      </c>
      <c r="B226" s="35" t="s">
        <v>293</v>
      </c>
      <c r="C226" s="35" t="s">
        <v>488</v>
      </c>
      <c r="D226" s="35" t="s">
        <v>162</v>
      </c>
      <c r="E226" s="35" t="s">
        <v>489</v>
      </c>
      <c r="F226" s="68">
        <v>0.828</v>
      </c>
      <c r="G226" s="51">
        <f>_xlfn.IFERROR(INDEX('Provider Level Data'!E:E,MATCH($A226,'Provider Level Data'!$B:$B,0)),0)*$F226</f>
        <v>0</v>
      </c>
      <c r="H226" s="51">
        <f>_xlfn.IFERROR(INDEX('Provider Level Data'!F:F,MATCH($A226,'Provider Level Data'!$B:$B,0)),0)*$F226</f>
        <v>0</v>
      </c>
      <c r="I226" s="51">
        <f>_xlfn.IFERROR(INDEX('Provider Level Data'!G:G,MATCH($A226,'Provider Level Data'!$B:$B,0)),0)*$F226</f>
        <v>2438.46</v>
      </c>
      <c r="J226" s="51">
        <f>_xlfn.IFERROR(INDEX('Provider Level Data'!H:H,MATCH($A226,'Provider Level Data'!$B:$B,0)),0)*$F226</f>
        <v>2438.46</v>
      </c>
      <c r="K226" s="51">
        <f>_xlfn.IFERROR(INDEX('Provider Level Data'!M:M,MATCH($A226,'Provider Level Data'!$B:$B,0)),0)*$F226</f>
        <v>0</v>
      </c>
      <c r="L226" s="51">
        <f>_xlfn.IFERROR(INDEX('Provider Level Data'!N:N,MATCH($A226,'Provider Level Data'!$B:$B,0)),0)*$F226</f>
        <v>0</v>
      </c>
      <c r="M226" s="51">
        <f>_xlfn.IFERROR(INDEX('Provider Level Data'!O:O,MATCH($A226,'Provider Level Data'!$B:$B,0)),0)*$F226</f>
        <v>139.932</v>
      </c>
      <c r="N226" s="51">
        <f>_xlfn.IFERROR(INDEX('Provider Level Data'!P:P,MATCH($A226,'Provider Level Data'!$B:$B,0)),0)*$F226</f>
        <v>139.932</v>
      </c>
    </row>
    <row r="227" spans="1:14" ht="12.75">
      <c r="A227" s="35" t="s">
        <v>137</v>
      </c>
      <c r="B227" s="35" t="s">
        <v>293</v>
      </c>
      <c r="C227" s="35" t="s">
        <v>488</v>
      </c>
      <c r="D227" s="35" t="s">
        <v>103</v>
      </c>
      <c r="E227" s="35" t="s">
        <v>460</v>
      </c>
      <c r="F227" s="68">
        <v>0.172</v>
      </c>
      <c r="G227" s="51">
        <f>_xlfn.IFERROR(INDEX('Provider Level Data'!E:E,MATCH($A227,'Provider Level Data'!$B:$B,0)),0)*$F227</f>
        <v>0</v>
      </c>
      <c r="H227" s="51">
        <f>_xlfn.IFERROR(INDEX('Provider Level Data'!F:F,MATCH($A227,'Provider Level Data'!$B:$B,0)),0)*$F227</f>
        <v>0</v>
      </c>
      <c r="I227" s="51">
        <f>_xlfn.IFERROR(INDEX('Provider Level Data'!G:G,MATCH($A227,'Provider Level Data'!$B:$B,0)),0)*$F227</f>
        <v>506.53999999999996</v>
      </c>
      <c r="J227" s="51">
        <f>_xlfn.IFERROR(INDEX('Provider Level Data'!H:H,MATCH($A227,'Provider Level Data'!$B:$B,0)),0)*$F227</f>
        <v>506.53999999999996</v>
      </c>
      <c r="K227" s="51">
        <f>_xlfn.IFERROR(INDEX('Provider Level Data'!M:M,MATCH($A227,'Provider Level Data'!$B:$B,0)),0)*$F227</f>
        <v>0</v>
      </c>
      <c r="L227" s="51">
        <f>_xlfn.IFERROR(INDEX('Provider Level Data'!N:N,MATCH($A227,'Provider Level Data'!$B:$B,0)),0)*$F227</f>
        <v>0</v>
      </c>
      <c r="M227" s="51">
        <f>_xlfn.IFERROR(INDEX('Provider Level Data'!O:O,MATCH($A227,'Provider Level Data'!$B:$B,0)),0)*$F227</f>
        <v>29.067999999999998</v>
      </c>
      <c r="N227" s="51">
        <f>_xlfn.IFERROR(INDEX('Provider Level Data'!P:P,MATCH($A227,'Provider Level Data'!$B:$B,0)),0)*$F227</f>
        <v>29.067999999999998</v>
      </c>
    </row>
    <row r="228" spans="1:14" ht="12.75">
      <c r="A228" s="35" t="s">
        <v>162</v>
      </c>
      <c r="B228" s="35" t="s">
        <v>293</v>
      </c>
      <c r="C228" s="35" t="s">
        <v>489</v>
      </c>
      <c r="D228" s="35" t="s">
        <v>162</v>
      </c>
      <c r="E228" s="35" t="s">
        <v>489</v>
      </c>
      <c r="F228" s="68">
        <v>1</v>
      </c>
      <c r="G228" s="51">
        <f>_xlfn.IFERROR(INDEX('Provider Level Data'!E:E,MATCH($A228,'Provider Level Data'!$B:$B,0)),0)*$F228</f>
        <v>12257</v>
      </c>
      <c r="H228" s="51">
        <f>_xlfn.IFERROR(INDEX('Provider Level Data'!F:F,MATCH($A228,'Provider Level Data'!$B:$B,0)),0)*$F228</f>
        <v>1585</v>
      </c>
      <c r="I228" s="51">
        <f>_xlfn.IFERROR(INDEX('Provider Level Data'!G:G,MATCH($A228,'Provider Level Data'!$B:$B,0)),0)*$F228</f>
        <v>528</v>
      </c>
      <c r="J228" s="51">
        <f>_xlfn.IFERROR(INDEX('Provider Level Data'!H:H,MATCH($A228,'Provider Level Data'!$B:$B,0)),0)*$F228</f>
        <v>14370</v>
      </c>
      <c r="K228" s="51">
        <f>_xlfn.IFERROR(INDEX('Provider Level Data'!M:M,MATCH($A228,'Provider Level Data'!$B:$B,0)),0)*$F228</f>
        <v>2030</v>
      </c>
      <c r="L228" s="51">
        <f>_xlfn.IFERROR(INDEX('Provider Level Data'!N:N,MATCH($A228,'Provider Level Data'!$B:$B,0)),0)*$F228</f>
        <v>0</v>
      </c>
      <c r="M228" s="51">
        <f>_xlfn.IFERROR(INDEX('Provider Level Data'!O:O,MATCH($A228,'Provider Level Data'!$B:$B,0)),0)*$F228</f>
        <v>2</v>
      </c>
      <c r="N228" s="51">
        <f>_xlfn.IFERROR(INDEX('Provider Level Data'!P:P,MATCH($A228,'Provider Level Data'!$B:$B,0)),0)*$F228</f>
        <v>2032</v>
      </c>
    </row>
    <row r="229" spans="1:14" ht="12.75">
      <c r="A229" s="35" t="s">
        <v>292</v>
      </c>
      <c r="B229" s="35" t="s">
        <v>293</v>
      </c>
      <c r="C229" s="35" t="s">
        <v>253</v>
      </c>
      <c r="D229" s="35" t="s">
        <v>77</v>
      </c>
      <c r="E229" s="35" t="s">
        <v>492</v>
      </c>
      <c r="F229" s="68">
        <v>1</v>
      </c>
      <c r="G229" s="51">
        <f>_xlfn.IFERROR(INDEX('Provider Level Data'!E:E,MATCH($A229,'Provider Level Data'!$B:$B,0)),0)*$F229</f>
        <v>0</v>
      </c>
      <c r="H229" s="51">
        <f>_xlfn.IFERROR(INDEX('Provider Level Data'!F:F,MATCH($A229,'Provider Level Data'!$B:$B,0)),0)*$F229</f>
        <v>0</v>
      </c>
      <c r="I229" s="51">
        <f>_xlfn.IFERROR(INDEX('Provider Level Data'!G:G,MATCH($A229,'Provider Level Data'!$B:$B,0)),0)*$F229</f>
        <v>674</v>
      </c>
      <c r="J229" s="51">
        <f>_xlfn.IFERROR(INDEX('Provider Level Data'!H:H,MATCH($A229,'Provider Level Data'!$B:$B,0)),0)*$F229</f>
        <v>674</v>
      </c>
      <c r="K229" s="51">
        <f>_xlfn.IFERROR(INDEX('Provider Level Data'!M:M,MATCH($A229,'Provider Level Data'!$B:$B,0)),0)*$F229</f>
        <v>0</v>
      </c>
      <c r="L229" s="51">
        <f>_xlfn.IFERROR(INDEX('Provider Level Data'!N:N,MATCH($A229,'Provider Level Data'!$B:$B,0)),0)*$F229</f>
        <v>0</v>
      </c>
      <c r="M229" s="51">
        <f>_xlfn.IFERROR(INDEX('Provider Level Data'!O:O,MATCH($A229,'Provider Level Data'!$B:$B,0)),0)*$F229</f>
        <v>6</v>
      </c>
      <c r="N229" s="51">
        <f>_xlfn.IFERROR(INDEX('Provider Level Data'!P:P,MATCH($A229,'Provider Level Data'!$B:$B,0)),0)*$F229</f>
        <v>6</v>
      </c>
    </row>
    <row r="230" spans="1:14" ht="12.75">
      <c r="A230" s="35" t="s">
        <v>116</v>
      </c>
      <c r="B230" s="35" t="s">
        <v>293</v>
      </c>
      <c r="C230" s="35" t="s">
        <v>528</v>
      </c>
      <c r="D230" s="35" t="s">
        <v>116</v>
      </c>
      <c r="E230" s="35" t="s">
        <v>528</v>
      </c>
      <c r="F230" s="68">
        <v>1</v>
      </c>
      <c r="G230" s="51">
        <f>_xlfn.IFERROR(INDEX('Provider Level Data'!E:E,MATCH($A230,'Provider Level Data'!$B:$B,0)),0)*$F230</f>
        <v>8817</v>
      </c>
      <c r="H230" s="51">
        <f>_xlfn.IFERROR(INDEX('Provider Level Data'!F:F,MATCH($A230,'Provider Level Data'!$B:$B,0)),0)*$F230</f>
        <v>256</v>
      </c>
      <c r="I230" s="51">
        <f>_xlfn.IFERROR(INDEX('Provider Level Data'!G:G,MATCH($A230,'Provider Level Data'!$B:$B,0)),0)*$F230</f>
        <v>4274</v>
      </c>
      <c r="J230" s="51">
        <f>_xlfn.IFERROR(INDEX('Provider Level Data'!H:H,MATCH($A230,'Provider Level Data'!$B:$B,0)),0)*$F230</f>
        <v>13347</v>
      </c>
      <c r="K230" s="51">
        <f>_xlfn.IFERROR(INDEX('Provider Level Data'!M:M,MATCH($A230,'Provider Level Data'!$B:$B,0)),0)*$F230</f>
        <v>2563</v>
      </c>
      <c r="L230" s="51">
        <f>_xlfn.IFERROR(INDEX('Provider Level Data'!N:N,MATCH($A230,'Provider Level Data'!$B:$B,0)),0)*$F230</f>
        <v>0</v>
      </c>
      <c r="M230" s="51">
        <f>_xlfn.IFERROR(INDEX('Provider Level Data'!O:O,MATCH($A230,'Provider Level Data'!$B:$B,0)),0)*$F230</f>
        <v>114</v>
      </c>
      <c r="N230" s="51">
        <f>_xlfn.IFERROR(INDEX('Provider Level Data'!P:P,MATCH($A230,'Provider Level Data'!$B:$B,0)),0)*$F230</f>
        <v>2677</v>
      </c>
    </row>
    <row r="231" spans="1:14" ht="12.75">
      <c r="A231" s="35" t="s">
        <v>78</v>
      </c>
      <c r="B231" s="35" t="s">
        <v>293</v>
      </c>
      <c r="C231" s="35" t="s">
        <v>518</v>
      </c>
      <c r="D231" s="35" t="s">
        <v>78</v>
      </c>
      <c r="E231" s="35" t="s">
        <v>518</v>
      </c>
      <c r="F231" s="68">
        <v>1</v>
      </c>
      <c r="G231" s="51">
        <f>_xlfn.IFERROR(INDEX('Provider Level Data'!E:E,MATCH($A231,'Provider Level Data'!$B:$B,0)),0)*$F231</f>
        <v>5902</v>
      </c>
      <c r="H231" s="51">
        <f>_xlfn.IFERROR(INDEX('Provider Level Data'!F:F,MATCH($A231,'Provider Level Data'!$B:$B,0)),0)*$F231</f>
        <v>0</v>
      </c>
      <c r="I231" s="51">
        <f>_xlfn.IFERROR(INDEX('Provider Level Data'!G:G,MATCH($A231,'Provider Level Data'!$B:$B,0)),0)*$F231</f>
        <v>1814</v>
      </c>
      <c r="J231" s="51">
        <f>_xlfn.IFERROR(INDEX('Provider Level Data'!H:H,MATCH($A231,'Provider Level Data'!$B:$B,0)),0)*$F231</f>
        <v>7716</v>
      </c>
      <c r="K231" s="51">
        <f>_xlfn.IFERROR(INDEX('Provider Level Data'!M:M,MATCH($A231,'Provider Level Data'!$B:$B,0)),0)*$F231</f>
        <v>916</v>
      </c>
      <c r="L231" s="51">
        <f>_xlfn.IFERROR(INDEX('Provider Level Data'!N:N,MATCH($A231,'Provider Level Data'!$B:$B,0)),0)*$F231</f>
        <v>0</v>
      </c>
      <c r="M231" s="51">
        <f>_xlfn.IFERROR(INDEX('Provider Level Data'!O:O,MATCH($A231,'Provider Level Data'!$B:$B,0)),0)*$F231</f>
        <v>9</v>
      </c>
      <c r="N231" s="51">
        <f>_xlfn.IFERROR(INDEX('Provider Level Data'!P:P,MATCH($A231,'Provider Level Data'!$B:$B,0)),0)*$F231</f>
        <v>925</v>
      </c>
    </row>
    <row r="232" spans="1:14" ht="12.75">
      <c r="A232" s="35" t="s">
        <v>102</v>
      </c>
      <c r="B232" s="35" t="s">
        <v>293</v>
      </c>
      <c r="C232" s="35" t="s">
        <v>509</v>
      </c>
      <c r="D232" s="35" t="s">
        <v>102</v>
      </c>
      <c r="E232" s="35" t="s">
        <v>509</v>
      </c>
      <c r="F232" s="68">
        <v>1</v>
      </c>
      <c r="G232" s="51">
        <f>_xlfn.IFERROR(INDEX('Provider Level Data'!E:E,MATCH($A232,'Provider Level Data'!$B:$B,0)),0)*$F232</f>
        <v>10229</v>
      </c>
      <c r="H232" s="51">
        <f>_xlfn.IFERROR(INDEX('Provider Level Data'!F:F,MATCH($A232,'Provider Level Data'!$B:$B,0)),0)*$F232</f>
        <v>762</v>
      </c>
      <c r="I232" s="51">
        <f>_xlfn.IFERROR(INDEX('Provider Level Data'!G:G,MATCH($A232,'Provider Level Data'!$B:$B,0)),0)*$F232</f>
        <v>2107</v>
      </c>
      <c r="J232" s="51">
        <f>_xlfn.IFERROR(INDEX('Provider Level Data'!H:H,MATCH($A232,'Provider Level Data'!$B:$B,0)),0)*$F232</f>
        <v>13098</v>
      </c>
      <c r="K232" s="51">
        <f>_xlfn.IFERROR(INDEX('Provider Level Data'!M:M,MATCH($A232,'Provider Level Data'!$B:$B,0)),0)*$F232</f>
        <v>4179</v>
      </c>
      <c r="L232" s="51">
        <f>_xlfn.IFERROR(INDEX('Provider Level Data'!N:N,MATCH($A232,'Provider Level Data'!$B:$B,0)),0)*$F232</f>
        <v>1</v>
      </c>
      <c r="M232" s="51">
        <f>_xlfn.IFERROR(INDEX('Provider Level Data'!O:O,MATCH($A232,'Provider Level Data'!$B:$B,0)),0)*$F232</f>
        <v>2</v>
      </c>
      <c r="N232" s="51">
        <f>_xlfn.IFERROR(INDEX('Provider Level Data'!P:P,MATCH($A232,'Provider Level Data'!$B:$B,0)),0)*$F232</f>
        <v>4182</v>
      </c>
    </row>
    <row r="233" spans="1:14" ht="12.75">
      <c r="A233" s="35" t="s">
        <v>142</v>
      </c>
      <c r="B233" s="35" t="s">
        <v>293</v>
      </c>
      <c r="C233" s="35" t="s">
        <v>493</v>
      </c>
      <c r="D233" s="35" t="s">
        <v>164</v>
      </c>
      <c r="E233" s="35" t="s">
        <v>482</v>
      </c>
      <c r="F233" s="68">
        <v>1</v>
      </c>
      <c r="G233" s="51">
        <f>_xlfn.IFERROR(INDEX('Provider Level Data'!E:E,MATCH($A233,'Provider Level Data'!$B:$B,0)),0)*$F233</f>
        <v>0</v>
      </c>
      <c r="H233" s="51">
        <f>_xlfn.IFERROR(INDEX('Provider Level Data'!F:F,MATCH($A233,'Provider Level Data'!$B:$B,0)),0)*$F233</f>
        <v>0</v>
      </c>
      <c r="I233" s="51">
        <f>_xlfn.IFERROR(INDEX('Provider Level Data'!G:G,MATCH($A233,'Provider Level Data'!$B:$B,0)),0)*$F233</f>
        <v>1067</v>
      </c>
      <c r="J233" s="51">
        <f>_xlfn.IFERROR(INDEX('Provider Level Data'!H:H,MATCH($A233,'Provider Level Data'!$B:$B,0)),0)*$F233</f>
        <v>1067</v>
      </c>
      <c r="K233" s="51">
        <f>_xlfn.IFERROR(INDEX('Provider Level Data'!M:M,MATCH($A233,'Provider Level Data'!$B:$B,0)),0)*$F233</f>
        <v>0</v>
      </c>
      <c r="L233" s="51">
        <f>_xlfn.IFERROR(INDEX('Provider Level Data'!N:N,MATCH($A233,'Provider Level Data'!$B:$B,0)),0)*$F233</f>
        <v>0</v>
      </c>
      <c r="M233" s="51">
        <f>_xlfn.IFERROR(INDEX('Provider Level Data'!O:O,MATCH($A233,'Provider Level Data'!$B:$B,0)),0)*$F233</f>
        <v>3</v>
      </c>
      <c r="N233" s="51">
        <f>_xlfn.IFERROR(INDEX('Provider Level Data'!P:P,MATCH($A233,'Provider Level Data'!$B:$B,0)),0)*$F233</f>
        <v>3</v>
      </c>
    </row>
    <row r="234" spans="1:14" ht="12.75">
      <c r="A234" s="35" t="s">
        <v>103</v>
      </c>
      <c r="B234" s="35" t="s">
        <v>293</v>
      </c>
      <c r="C234" s="35" t="s">
        <v>460</v>
      </c>
      <c r="D234" s="35" t="s">
        <v>103</v>
      </c>
      <c r="E234" s="35" t="s">
        <v>460</v>
      </c>
      <c r="F234" s="68">
        <v>1</v>
      </c>
      <c r="G234" s="51">
        <f>_xlfn.IFERROR(INDEX('Provider Level Data'!E:E,MATCH($A234,'Provider Level Data'!$B:$B,0)),0)*$F234</f>
        <v>9630</v>
      </c>
      <c r="H234" s="51">
        <f>_xlfn.IFERROR(INDEX('Provider Level Data'!F:F,MATCH($A234,'Provider Level Data'!$B:$B,0)),0)*$F234</f>
        <v>1936</v>
      </c>
      <c r="I234" s="51">
        <f>_xlfn.IFERROR(INDEX('Provider Level Data'!G:G,MATCH($A234,'Provider Level Data'!$B:$B,0)),0)*$F234</f>
        <v>978</v>
      </c>
      <c r="J234" s="51">
        <f>_xlfn.IFERROR(INDEX('Provider Level Data'!H:H,MATCH($A234,'Provider Level Data'!$B:$B,0)),0)*$F234</f>
        <v>12544</v>
      </c>
      <c r="K234" s="51">
        <f>_xlfn.IFERROR(INDEX('Provider Level Data'!M:M,MATCH($A234,'Provider Level Data'!$B:$B,0)),0)*$F234</f>
        <v>1109</v>
      </c>
      <c r="L234" s="51">
        <f>_xlfn.IFERROR(INDEX('Provider Level Data'!N:N,MATCH($A234,'Provider Level Data'!$B:$B,0)),0)*$F234</f>
        <v>66</v>
      </c>
      <c r="M234" s="51">
        <f>_xlfn.IFERROR(INDEX('Provider Level Data'!O:O,MATCH($A234,'Provider Level Data'!$B:$B,0)),0)*$F234</f>
        <v>0</v>
      </c>
      <c r="N234" s="51">
        <f>_xlfn.IFERROR(INDEX('Provider Level Data'!P:P,MATCH($A234,'Provider Level Data'!$B:$B,0)),0)*$F234</f>
        <v>1175</v>
      </c>
    </row>
    <row r="235" spans="1:14" ht="12.75">
      <c r="A235" s="35" t="s">
        <v>86</v>
      </c>
      <c r="B235" s="35" t="s">
        <v>293</v>
      </c>
      <c r="C235" s="35" t="s">
        <v>529</v>
      </c>
      <c r="D235" s="35" t="s">
        <v>86</v>
      </c>
      <c r="E235" s="35" t="s">
        <v>529</v>
      </c>
      <c r="F235" s="68">
        <v>1</v>
      </c>
      <c r="G235" s="51">
        <f>_xlfn.IFERROR(INDEX('Provider Level Data'!E:E,MATCH($A235,'Provider Level Data'!$B:$B,0)),0)*$F235</f>
        <v>6565</v>
      </c>
      <c r="H235" s="51">
        <f>_xlfn.IFERROR(INDEX('Provider Level Data'!F:F,MATCH($A235,'Provider Level Data'!$B:$B,0)),0)*$F235</f>
        <v>0</v>
      </c>
      <c r="I235" s="51">
        <f>_xlfn.IFERROR(INDEX('Provider Level Data'!G:G,MATCH($A235,'Provider Level Data'!$B:$B,0)),0)*$F235</f>
        <v>10770</v>
      </c>
      <c r="J235" s="51">
        <f>_xlfn.IFERROR(INDEX('Provider Level Data'!H:H,MATCH($A235,'Provider Level Data'!$B:$B,0)),0)*$F235</f>
        <v>17335</v>
      </c>
      <c r="K235" s="51">
        <f>_xlfn.IFERROR(INDEX('Provider Level Data'!M:M,MATCH($A235,'Provider Level Data'!$B:$B,0)),0)*$F235</f>
        <v>1684</v>
      </c>
      <c r="L235" s="51">
        <f>_xlfn.IFERROR(INDEX('Provider Level Data'!N:N,MATCH($A235,'Provider Level Data'!$B:$B,0)),0)*$F235</f>
        <v>0</v>
      </c>
      <c r="M235" s="51">
        <f>_xlfn.IFERROR(INDEX('Provider Level Data'!O:O,MATCH($A235,'Provider Level Data'!$B:$B,0)),0)*$F235</f>
        <v>72</v>
      </c>
      <c r="N235" s="51">
        <f>_xlfn.IFERROR(INDEX('Provider Level Data'!P:P,MATCH($A235,'Provider Level Data'!$B:$B,0)),0)*$F235</f>
        <v>1756</v>
      </c>
    </row>
    <row r="236" spans="1:14" ht="12.75">
      <c r="A236" s="35" t="s">
        <v>100</v>
      </c>
      <c r="B236" s="35" t="s">
        <v>293</v>
      </c>
      <c r="C236" s="35" t="s">
        <v>473</v>
      </c>
      <c r="D236" s="35" t="s">
        <v>100</v>
      </c>
      <c r="E236" s="35" t="s">
        <v>473</v>
      </c>
      <c r="F236" s="68">
        <v>1</v>
      </c>
      <c r="G236" s="51">
        <f>_xlfn.IFERROR(INDEX('Provider Level Data'!E:E,MATCH($A236,'Provider Level Data'!$B:$B,0)),0)*$F236</f>
        <v>8336</v>
      </c>
      <c r="H236" s="51">
        <f>_xlfn.IFERROR(INDEX('Provider Level Data'!F:F,MATCH($A236,'Provider Level Data'!$B:$B,0)),0)*$F236</f>
        <v>0</v>
      </c>
      <c r="I236" s="51">
        <f>_xlfn.IFERROR(INDEX('Provider Level Data'!G:G,MATCH($A236,'Provider Level Data'!$B:$B,0)),0)*$F236</f>
        <v>4216</v>
      </c>
      <c r="J236" s="51">
        <f>_xlfn.IFERROR(INDEX('Provider Level Data'!H:H,MATCH($A236,'Provider Level Data'!$B:$B,0)),0)*$F236</f>
        <v>12552</v>
      </c>
      <c r="K236" s="51">
        <f>_xlfn.IFERROR(INDEX('Provider Level Data'!M:M,MATCH($A236,'Provider Level Data'!$B:$B,0)),0)*$F236</f>
        <v>1042</v>
      </c>
      <c r="L236" s="51">
        <f>_xlfn.IFERROR(INDEX('Provider Level Data'!N:N,MATCH($A236,'Provider Level Data'!$B:$B,0)),0)*$F236</f>
        <v>0</v>
      </c>
      <c r="M236" s="51">
        <f>_xlfn.IFERROR(INDEX('Provider Level Data'!O:O,MATCH($A236,'Provider Level Data'!$B:$B,0)),0)*$F236</f>
        <v>3</v>
      </c>
      <c r="N236" s="51">
        <f>_xlfn.IFERROR(INDEX('Provider Level Data'!P:P,MATCH($A236,'Provider Level Data'!$B:$B,0)),0)*$F236</f>
        <v>1045</v>
      </c>
    </row>
    <row r="237" spans="1:14" ht="12.75">
      <c r="A237" s="35" t="s">
        <v>47</v>
      </c>
      <c r="B237" s="35" t="s">
        <v>293</v>
      </c>
      <c r="C237" s="35" t="s">
        <v>479</v>
      </c>
      <c r="D237" s="35" t="s">
        <v>47</v>
      </c>
      <c r="E237" s="35" t="s">
        <v>479</v>
      </c>
      <c r="F237" s="68">
        <v>1</v>
      </c>
      <c r="G237" s="51">
        <f>_xlfn.IFERROR(INDEX('Provider Level Data'!E:E,MATCH($A237,'Provider Level Data'!$B:$B,0)),0)*$F237</f>
        <v>6548</v>
      </c>
      <c r="H237" s="51">
        <f>_xlfn.IFERROR(INDEX('Provider Level Data'!F:F,MATCH($A237,'Provider Level Data'!$B:$B,0)),0)*$F237</f>
        <v>0</v>
      </c>
      <c r="I237" s="51">
        <f>_xlfn.IFERROR(INDEX('Provider Level Data'!G:G,MATCH($A237,'Provider Level Data'!$B:$B,0)),0)*$F237</f>
        <v>0</v>
      </c>
      <c r="J237" s="51">
        <f>_xlfn.IFERROR(INDEX('Provider Level Data'!H:H,MATCH($A237,'Provider Level Data'!$B:$B,0)),0)*$F237</f>
        <v>6548</v>
      </c>
      <c r="K237" s="51">
        <f>_xlfn.IFERROR(INDEX('Provider Level Data'!M:M,MATCH($A237,'Provider Level Data'!$B:$B,0)),0)*$F237</f>
        <v>908</v>
      </c>
      <c r="L237" s="51">
        <f>_xlfn.IFERROR(INDEX('Provider Level Data'!N:N,MATCH($A237,'Provider Level Data'!$B:$B,0)),0)*$F237</f>
        <v>0</v>
      </c>
      <c r="M237" s="51">
        <f>_xlfn.IFERROR(INDEX('Provider Level Data'!O:O,MATCH($A237,'Provider Level Data'!$B:$B,0)),0)*$F237</f>
        <v>0</v>
      </c>
      <c r="N237" s="51">
        <f>_xlfn.IFERROR(INDEX('Provider Level Data'!P:P,MATCH($A237,'Provider Level Data'!$B:$B,0)),0)*$F237</f>
        <v>908</v>
      </c>
    </row>
    <row r="238" spans="1:14" ht="12.75">
      <c r="A238" s="35" t="s">
        <v>77</v>
      </c>
      <c r="B238" s="35" t="s">
        <v>293</v>
      </c>
      <c r="C238" s="35" t="s">
        <v>492</v>
      </c>
      <c r="D238" s="35" t="s">
        <v>77</v>
      </c>
      <c r="E238" s="35" t="s">
        <v>492</v>
      </c>
      <c r="F238" s="68">
        <v>1</v>
      </c>
      <c r="G238" s="51">
        <f>_xlfn.IFERROR(INDEX('Provider Level Data'!E:E,MATCH($A238,'Provider Level Data'!$B:$B,0)),0)*$F238</f>
        <v>6590</v>
      </c>
      <c r="H238" s="51">
        <f>_xlfn.IFERROR(INDEX('Provider Level Data'!F:F,MATCH($A238,'Provider Level Data'!$B:$B,0)),0)*$F238</f>
        <v>0</v>
      </c>
      <c r="I238" s="51">
        <f>_xlfn.IFERROR(INDEX('Provider Level Data'!G:G,MATCH($A238,'Provider Level Data'!$B:$B,0)),0)*$F238</f>
        <v>1135</v>
      </c>
      <c r="J238" s="51">
        <f>_xlfn.IFERROR(INDEX('Provider Level Data'!H:H,MATCH($A238,'Provider Level Data'!$B:$B,0)),0)*$F238</f>
        <v>7725</v>
      </c>
      <c r="K238" s="51">
        <f>_xlfn.IFERROR(INDEX('Provider Level Data'!M:M,MATCH($A238,'Provider Level Data'!$B:$B,0)),0)*$F238</f>
        <v>1631</v>
      </c>
      <c r="L238" s="51">
        <f>_xlfn.IFERROR(INDEX('Provider Level Data'!N:N,MATCH($A238,'Provider Level Data'!$B:$B,0)),0)*$F238</f>
        <v>0</v>
      </c>
      <c r="M238" s="51">
        <f>_xlfn.IFERROR(INDEX('Provider Level Data'!O:O,MATCH($A238,'Provider Level Data'!$B:$B,0)),0)*$F238</f>
        <v>4</v>
      </c>
      <c r="N238" s="51">
        <f>_xlfn.IFERROR(INDEX('Provider Level Data'!P:P,MATCH($A238,'Provider Level Data'!$B:$B,0)),0)*$F238</f>
        <v>1635</v>
      </c>
    </row>
    <row r="239" spans="1:14" ht="12.75">
      <c r="A239" s="35" t="s">
        <v>138</v>
      </c>
      <c r="B239" s="35" t="s">
        <v>293</v>
      </c>
      <c r="C239" s="35" t="s">
        <v>496</v>
      </c>
      <c r="D239" s="35" t="s">
        <v>138</v>
      </c>
      <c r="E239" s="35" t="s">
        <v>496</v>
      </c>
      <c r="F239" s="68">
        <v>1</v>
      </c>
      <c r="G239" s="51">
        <f>_xlfn.IFERROR(INDEX('Provider Level Data'!E:E,MATCH($A239,'Provider Level Data'!$B:$B,0)),0)*$F239</f>
        <v>4263</v>
      </c>
      <c r="H239" s="51">
        <f>_xlfn.IFERROR(INDEX('Provider Level Data'!F:F,MATCH($A239,'Provider Level Data'!$B:$B,0)),0)*$F239</f>
        <v>270</v>
      </c>
      <c r="I239" s="51">
        <f>_xlfn.IFERROR(INDEX('Provider Level Data'!G:G,MATCH($A239,'Provider Level Data'!$B:$B,0)),0)*$F239</f>
        <v>1677</v>
      </c>
      <c r="J239" s="51">
        <f>_xlfn.IFERROR(INDEX('Provider Level Data'!H:H,MATCH($A239,'Provider Level Data'!$B:$B,0)),0)*$F239</f>
        <v>6210</v>
      </c>
      <c r="K239" s="51">
        <f>_xlfn.IFERROR(INDEX('Provider Level Data'!M:M,MATCH($A239,'Provider Level Data'!$B:$B,0)),0)*$F239</f>
        <v>482</v>
      </c>
      <c r="L239" s="51">
        <f>_xlfn.IFERROR(INDEX('Provider Level Data'!N:N,MATCH($A239,'Provider Level Data'!$B:$B,0)),0)*$F239</f>
        <v>0</v>
      </c>
      <c r="M239" s="51">
        <f>_xlfn.IFERROR(INDEX('Provider Level Data'!O:O,MATCH($A239,'Provider Level Data'!$B:$B,0)),0)*$F239</f>
        <v>0</v>
      </c>
      <c r="N239" s="51">
        <f>_xlfn.IFERROR(INDEX('Provider Level Data'!P:P,MATCH($A239,'Provider Level Data'!$B:$B,0)),0)*$F239</f>
        <v>482</v>
      </c>
    </row>
    <row r="240" spans="1:14" ht="12.75">
      <c r="A240" s="35" t="s">
        <v>279</v>
      </c>
      <c r="B240" s="35" t="s">
        <v>293</v>
      </c>
      <c r="C240" s="35" t="s">
        <v>495</v>
      </c>
      <c r="D240" s="35" t="s">
        <v>138</v>
      </c>
      <c r="E240" s="35" t="s">
        <v>496</v>
      </c>
      <c r="F240" s="68">
        <v>1</v>
      </c>
      <c r="G240" s="51">
        <f>_xlfn.IFERROR(INDEX('Provider Level Data'!E:E,MATCH($A240,'Provider Level Data'!$B:$B,0)),0)*$F240</f>
        <v>0</v>
      </c>
      <c r="H240" s="51">
        <f>_xlfn.IFERROR(INDEX('Provider Level Data'!F:F,MATCH($A240,'Provider Level Data'!$B:$B,0)),0)*$F240</f>
        <v>0</v>
      </c>
      <c r="I240" s="51">
        <f>_xlfn.IFERROR(INDEX('Provider Level Data'!G:G,MATCH($A240,'Provider Level Data'!$B:$B,0)),0)*$F240</f>
        <v>0</v>
      </c>
      <c r="J240" s="51">
        <f>_xlfn.IFERROR(INDEX('Provider Level Data'!H:H,MATCH($A240,'Provider Level Data'!$B:$B,0)),0)*$F240</f>
        <v>0</v>
      </c>
      <c r="K240" s="51">
        <f>_xlfn.IFERROR(INDEX('Provider Level Data'!M:M,MATCH($A240,'Provider Level Data'!$B:$B,0)),0)*$F240</f>
        <v>0</v>
      </c>
      <c r="L240" s="51">
        <f>_xlfn.IFERROR(INDEX('Provider Level Data'!N:N,MATCH($A240,'Provider Level Data'!$B:$B,0)),0)*$F240</f>
        <v>0</v>
      </c>
      <c r="M240" s="51">
        <f>_xlfn.IFERROR(INDEX('Provider Level Data'!O:O,MATCH($A240,'Provider Level Data'!$B:$B,0)),0)*$F240</f>
        <v>0</v>
      </c>
      <c r="N240" s="51">
        <f>_xlfn.IFERROR(INDEX('Provider Level Data'!P:P,MATCH($A240,'Provider Level Data'!$B:$B,0)),0)*$F240</f>
        <v>0</v>
      </c>
    </row>
    <row r="241" spans="1:14" ht="12.75">
      <c r="A241" s="35" t="s">
        <v>99</v>
      </c>
      <c r="B241" s="35" t="s">
        <v>293</v>
      </c>
      <c r="C241" s="35" t="s">
        <v>497</v>
      </c>
      <c r="D241" s="35" t="s">
        <v>60</v>
      </c>
      <c r="E241" s="35" t="s">
        <v>498</v>
      </c>
      <c r="F241" s="68">
        <v>0.5655</v>
      </c>
      <c r="G241" s="51">
        <f>_xlfn.IFERROR(INDEX('Provider Level Data'!E:E,MATCH($A241,'Provider Level Data'!$B:$B,0)),0)*$F241</f>
        <v>0</v>
      </c>
      <c r="H241" s="51">
        <f>_xlfn.IFERROR(INDEX('Provider Level Data'!F:F,MATCH($A241,'Provider Level Data'!$B:$B,0)),0)*$F241</f>
        <v>0</v>
      </c>
      <c r="I241" s="51">
        <f>_xlfn.IFERROR(INDEX('Provider Level Data'!G:G,MATCH($A241,'Provider Level Data'!$B:$B,0)),0)*$F241</f>
        <v>4530.2205</v>
      </c>
      <c r="J241" s="51">
        <f>_xlfn.IFERROR(INDEX('Provider Level Data'!H:H,MATCH($A241,'Provider Level Data'!$B:$B,0)),0)*$F241</f>
        <v>4530.2205</v>
      </c>
      <c r="K241" s="51">
        <f>_xlfn.IFERROR(INDEX('Provider Level Data'!M:M,MATCH($A241,'Provider Level Data'!$B:$B,0)),0)*$F241</f>
        <v>0</v>
      </c>
      <c r="L241" s="51">
        <f>_xlfn.IFERROR(INDEX('Provider Level Data'!N:N,MATCH($A241,'Provider Level Data'!$B:$B,0)),0)*$F241</f>
        <v>0</v>
      </c>
      <c r="M241" s="51">
        <f>_xlfn.IFERROR(INDEX('Provider Level Data'!O:O,MATCH($A241,'Provider Level Data'!$B:$B,0)),0)*$F241</f>
        <v>36.192</v>
      </c>
      <c r="N241" s="51">
        <f>_xlfn.IFERROR(INDEX('Provider Level Data'!P:P,MATCH($A241,'Provider Level Data'!$B:$B,0)),0)*$F241</f>
        <v>36.192</v>
      </c>
    </row>
    <row r="242" spans="1:14" ht="12.75">
      <c r="A242" s="35" t="s">
        <v>99</v>
      </c>
      <c r="B242" s="35" t="s">
        <v>293</v>
      </c>
      <c r="C242" s="35" t="s">
        <v>497</v>
      </c>
      <c r="D242" s="35" t="s">
        <v>77</v>
      </c>
      <c r="E242" s="35" t="s">
        <v>492</v>
      </c>
      <c r="F242" s="68">
        <v>0.0943</v>
      </c>
      <c r="G242" s="51">
        <f>_xlfn.IFERROR(INDEX('Provider Level Data'!E:E,MATCH($A242,'Provider Level Data'!$B:$B,0)),0)*$F242</f>
        <v>0</v>
      </c>
      <c r="H242" s="51">
        <f>_xlfn.IFERROR(INDEX('Provider Level Data'!F:F,MATCH($A242,'Provider Level Data'!$B:$B,0)),0)*$F242</f>
        <v>0</v>
      </c>
      <c r="I242" s="51">
        <f>_xlfn.IFERROR(INDEX('Provider Level Data'!G:G,MATCH($A242,'Provider Level Data'!$B:$B,0)),0)*$F242</f>
        <v>755.4372999999999</v>
      </c>
      <c r="J242" s="51">
        <f>_xlfn.IFERROR(INDEX('Provider Level Data'!H:H,MATCH($A242,'Provider Level Data'!$B:$B,0)),0)*$F242</f>
        <v>755.4372999999999</v>
      </c>
      <c r="K242" s="51">
        <f>_xlfn.IFERROR(INDEX('Provider Level Data'!M:M,MATCH($A242,'Provider Level Data'!$B:$B,0)),0)*$F242</f>
        <v>0</v>
      </c>
      <c r="L242" s="51">
        <f>_xlfn.IFERROR(INDEX('Provider Level Data'!N:N,MATCH($A242,'Provider Level Data'!$B:$B,0)),0)*$F242</f>
        <v>0</v>
      </c>
      <c r="M242" s="51">
        <f>_xlfn.IFERROR(INDEX('Provider Level Data'!O:O,MATCH($A242,'Provider Level Data'!$B:$B,0)),0)*$F242</f>
        <v>6.0352</v>
      </c>
      <c r="N242" s="51">
        <f>_xlfn.IFERROR(INDEX('Provider Level Data'!P:P,MATCH($A242,'Provider Level Data'!$B:$B,0)),0)*$F242</f>
        <v>6.0352</v>
      </c>
    </row>
    <row r="243" spans="1:14" ht="12.75">
      <c r="A243" s="35" t="s">
        <v>99</v>
      </c>
      <c r="B243" s="35" t="s">
        <v>293</v>
      </c>
      <c r="C243" s="35" t="s">
        <v>497</v>
      </c>
      <c r="D243" s="35" t="s">
        <v>49</v>
      </c>
      <c r="E243" s="35" t="s">
        <v>500</v>
      </c>
      <c r="F243" s="68">
        <v>0.2741</v>
      </c>
      <c r="G243" s="51">
        <f>_xlfn.IFERROR(INDEX('Provider Level Data'!E:E,MATCH($A243,'Provider Level Data'!$B:$B,0)),0)*$F243</f>
        <v>0</v>
      </c>
      <c r="H243" s="51">
        <f>_xlfn.IFERROR(INDEX('Provider Level Data'!F:F,MATCH($A243,'Provider Level Data'!$B:$B,0)),0)*$F243</f>
        <v>0</v>
      </c>
      <c r="I243" s="51">
        <f>_xlfn.IFERROR(INDEX('Provider Level Data'!G:G,MATCH($A243,'Provider Level Data'!$B:$B,0)),0)*$F243</f>
        <v>2195.8151000000003</v>
      </c>
      <c r="J243" s="51">
        <f>_xlfn.IFERROR(INDEX('Provider Level Data'!H:H,MATCH($A243,'Provider Level Data'!$B:$B,0)),0)*$F243</f>
        <v>2195.8151000000003</v>
      </c>
      <c r="K243" s="51">
        <f>_xlfn.IFERROR(INDEX('Provider Level Data'!M:M,MATCH($A243,'Provider Level Data'!$B:$B,0)),0)*$F243</f>
        <v>0</v>
      </c>
      <c r="L243" s="51">
        <f>_xlfn.IFERROR(INDEX('Provider Level Data'!N:N,MATCH($A243,'Provider Level Data'!$B:$B,0)),0)*$F243</f>
        <v>0</v>
      </c>
      <c r="M243" s="51">
        <f>_xlfn.IFERROR(INDEX('Provider Level Data'!O:O,MATCH($A243,'Provider Level Data'!$B:$B,0)),0)*$F243</f>
        <v>17.5424</v>
      </c>
      <c r="N243" s="51">
        <f>_xlfn.IFERROR(INDEX('Provider Level Data'!P:P,MATCH($A243,'Provider Level Data'!$B:$B,0)),0)*$F243</f>
        <v>17.5424</v>
      </c>
    </row>
    <row r="244" spans="1:14" ht="12.75">
      <c r="A244" s="35" t="s">
        <v>99</v>
      </c>
      <c r="B244" s="35" t="s">
        <v>293</v>
      </c>
      <c r="C244" s="35" t="s">
        <v>497</v>
      </c>
      <c r="D244" s="35" t="s">
        <v>169</v>
      </c>
      <c r="E244" s="35" t="s">
        <v>526</v>
      </c>
      <c r="F244" s="68">
        <v>0.0082</v>
      </c>
      <c r="G244" s="51">
        <f>_xlfn.IFERROR(INDEX('Provider Level Data'!E:E,MATCH($A244,'Provider Level Data'!$B:$B,0)),0)*$F244</f>
        <v>0</v>
      </c>
      <c r="H244" s="51">
        <f>_xlfn.IFERROR(INDEX('Provider Level Data'!F:F,MATCH($A244,'Provider Level Data'!$B:$B,0)),0)*$F244</f>
        <v>0</v>
      </c>
      <c r="I244" s="51">
        <f>_xlfn.IFERROR(INDEX('Provider Level Data'!G:G,MATCH($A244,'Provider Level Data'!$B:$B,0)),0)*$F244</f>
        <v>65.6902</v>
      </c>
      <c r="J244" s="51">
        <f>_xlfn.IFERROR(INDEX('Provider Level Data'!H:H,MATCH($A244,'Provider Level Data'!$B:$B,0)),0)*$F244</f>
        <v>65.6902</v>
      </c>
      <c r="K244" s="51">
        <f>_xlfn.IFERROR(INDEX('Provider Level Data'!M:M,MATCH($A244,'Provider Level Data'!$B:$B,0)),0)*$F244</f>
        <v>0</v>
      </c>
      <c r="L244" s="51">
        <f>_xlfn.IFERROR(INDEX('Provider Level Data'!N:N,MATCH($A244,'Provider Level Data'!$B:$B,0)),0)*$F244</f>
        <v>0</v>
      </c>
      <c r="M244" s="51">
        <f>_xlfn.IFERROR(INDEX('Provider Level Data'!O:O,MATCH($A244,'Provider Level Data'!$B:$B,0)),0)*$F244</f>
        <v>0.5248</v>
      </c>
      <c r="N244" s="51">
        <f>_xlfn.IFERROR(INDEX('Provider Level Data'!P:P,MATCH($A244,'Provider Level Data'!$B:$B,0)),0)*$F244</f>
        <v>0.5248</v>
      </c>
    </row>
    <row r="245" spans="1:14" ht="12.75">
      <c r="A245" s="35" t="s">
        <v>99</v>
      </c>
      <c r="B245" s="35" t="s">
        <v>293</v>
      </c>
      <c r="C245" s="35" t="s">
        <v>497</v>
      </c>
      <c r="D245" s="35" t="s">
        <v>50</v>
      </c>
      <c r="E245" s="35" t="s">
        <v>468</v>
      </c>
      <c r="F245" s="68">
        <v>0.0085</v>
      </c>
      <c r="G245" s="51">
        <f>_xlfn.IFERROR(INDEX('Provider Level Data'!E:E,MATCH($A245,'Provider Level Data'!$B:$B,0)),0)*$F245</f>
        <v>0</v>
      </c>
      <c r="H245" s="51">
        <f>_xlfn.IFERROR(INDEX('Provider Level Data'!F:F,MATCH($A245,'Provider Level Data'!$B:$B,0)),0)*$F245</f>
        <v>0</v>
      </c>
      <c r="I245" s="51">
        <f>_xlfn.IFERROR(INDEX('Provider Level Data'!G:G,MATCH($A245,'Provider Level Data'!$B:$B,0)),0)*$F245</f>
        <v>68.0935</v>
      </c>
      <c r="J245" s="51">
        <f>_xlfn.IFERROR(INDEX('Provider Level Data'!H:H,MATCH($A245,'Provider Level Data'!$B:$B,0)),0)*$F245</f>
        <v>68.0935</v>
      </c>
      <c r="K245" s="51">
        <f>_xlfn.IFERROR(INDEX('Provider Level Data'!M:M,MATCH($A245,'Provider Level Data'!$B:$B,0)),0)*$F245</f>
        <v>0</v>
      </c>
      <c r="L245" s="51">
        <f>_xlfn.IFERROR(INDEX('Provider Level Data'!N:N,MATCH($A245,'Provider Level Data'!$B:$B,0)),0)*$F245</f>
        <v>0</v>
      </c>
      <c r="M245" s="51">
        <f>_xlfn.IFERROR(INDEX('Provider Level Data'!O:O,MATCH($A245,'Provider Level Data'!$B:$B,0)),0)*$F245</f>
        <v>0.544</v>
      </c>
      <c r="N245" s="51">
        <f>_xlfn.IFERROR(INDEX('Provider Level Data'!P:P,MATCH($A245,'Provider Level Data'!$B:$B,0)),0)*$F245</f>
        <v>0.544</v>
      </c>
    </row>
    <row r="246" spans="1:14" ht="12.75">
      <c r="A246" s="35" t="s">
        <v>99</v>
      </c>
      <c r="B246" s="35" t="s">
        <v>293</v>
      </c>
      <c r="C246" s="35" t="s">
        <v>497</v>
      </c>
      <c r="D246" s="35" t="s">
        <v>48</v>
      </c>
      <c r="E246" s="35" t="s">
        <v>531</v>
      </c>
      <c r="F246" s="68">
        <v>0.0494</v>
      </c>
      <c r="G246" s="51">
        <f>_xlfn.IFERROR(INDEX('Provider Level Data'!E:E,MATCH($A246,'Provider Level Data'!$B:$B,0)),0)*$F246</f>
        <v>0</v>
      </c>
      <c r="H246" s="51">
        <f>_xlfn.IFERROR(INDEX('Provider Level Data'!F:F,MATCH($A246,'Provider Level Data'!$B:$B,0)),0)*$F246</f>
        <v>0</v>
      </c>
      <c r="I246" s="51">
        <f>_xlfn.IFERROR(INDEX('Provider Level Data'!G:G,MATCH($A246,'Provider Level Data'!$B:$B,0)),0)*$F246</f>
        <v>395.7434</v>
      </c>
      <c r="J246" s="51">
        <f>_xlfn.IFERROR(INDEX('Provider Level Data'!H:H,MATCH($A246,'Provider Level Data'!$B:$B,0)),0)*$F246</f>
        <v>395.7434</v>
      </c>
      <c r="K246" s="51">
        <f>_xlfn.IFERROR(INDEX('Provider Level Data'!M:M,MATCH($A246,'Provider Level Data'!$B:$B,0)),0)*$F246</f>
        <v>0</v>
      </c>
      <c r="L246" s="51">
        <f>_xlfn.IFERROR(INDEX('Provider Level Data'!N:N,MATCH($A246,'Provider Level Data'!$B:$B,0)),0)*$F246</f>
        <v>0</v>
      </c>
      <c r="M246" s="51">
        <f>_xlfn.IFERROR(INDEX('Provider Level Data'!O:O,MATCH($A246,'Provider Level Data'!$B:$B,0)),0)*$F246</f>
        <v>3.1616</v>
      </c>
      <c r="N246" s="51">
        <f>_xlfn.IFERROR(INDEX('Provider Level Data'!P:P,MATCH($A246,'Provider Level Data'!$B:$B,0)),0)*$F246</f>
        <v>3.1616</v>
      </c>
    </row>
    <row r="247" spans="1:14" ht="12.75">
      <c r="A247" s="35" t="s">
        <v>280</v>
      </c>
      <c r="B247" s="35" t="s">
        <v>293</v>
      </c>
      <c r="C247" s="35" t="s">
        <v>501</v>
      </c>
      <c r="D247" s="35" t="s">
        <v>100</v>
      </c>
      <c r="E247" s="35" t="s">
        <v>473</v>
      </c>
      <c r="F247" s="68">
        <v>1</v>
      </c>
      <c r="G247" s="51">
        <f>_xlfn.IFERROR(INDEX('Provider Level Data'!E:E,MATCH($A247,'Provider Level Data'!$B:$B,0)),0)*$F247</f>
        <v>0</v>
      </c>
      <c r="H247" s="51">
        <f>_xlfn.IFERROR(INDEX('Provider Level Data'!F:F,MATCH($A247,'Provider Level Data'!$B:$B,0)),0)*$F247</f>
        <v>0</v>
      </c>
      <c r="I247" s="51">
        <f>_xlfn.IFERROR(INDEX('Provider Level Data'!G:G,MATCH($A247,'Provider Level Data'!$B:$B,0)),0)*$F247</f>
        <v>1912</v>
      </c>
      <c r="J247" s="51">
        <f>_xlfn.IFERROR(INDEX('Provider Level Data'!H:H,MATCH($A247,'Provider Level Data'!$B:$B,0)),0)*$F247</f>
        <v>1912</v>
      </c>
      <c r="K247" s="51">
        <f>_xlfn.IFERROR(INDEX('Provider Level Data'!M:M,MATCH($A247,'Provider Level Data'!$B:$B,0)),0)*$F247</f>
        <v>0</v>
      </c>
      <c r="L247" s="51">
        <f>_xlfn.IFERROR(INDEX('Provider Level Data'!N:N,MATCH($A247,'Provider Level Data'!$B:$B,0)),0)*$F247</f>
        <v>0</v>
      </c>
      <c r="M247" s="51">
        <f>_xlfn.IFERROR(INDEX('Provider Level Data'!O:O,MATCH($A247,'Provider Level Data'!$B:$B,0)),0)*$F247</f>
        <v>19</v>
      </c>
      <c r="N247" s="51">
        <f>_xlfn.IFERROR(INDEX('Provider Level Data'!P:P,MATCH($A247,'Provider Level Data'!$B:$B,0)),0)*$F247</f>
        <v>19</v>
      </c>
    </row>
    <row r="248" spans="1:14" ht="12.75">
      <c r="A248" s="35" t="s">
        <v>244</v>
      </c>
      <c r="B248" s="35" t="s">
        <v>293</v>
      </c>
      <c r="C248" s="35" t="s">
        <v>503</v>
      </c>
      <c r="D248" s="35" t="s">
        <v>101</v>
      </c>
      <c r="E248" s="35" t="s">
        <v>504</v>
      </c>
      <c r="F248" s="68">
        <v>1</v>
      </c>
      <c r="G248" s="51">
        <f>_xlfn.IFERROR(INDEX('Provider Level Data'!E:E,MATCH($A248,'Provider Level Data'!$B:$B,0)),0)*$F248</f>
        <v>0</v>
      </c>
      <c r="H248" s="51">
        <f>_xlfn.IFERROR(INDEX('Provider Level Data'!F:F,MATCH($A248,'Provider Level Data'!$B:$B,0)),0)*$F248</f>
        <v>0</v>
      </c>
      <c r="I248" s="51">
        <f>_xlfn.IFERROR(INDEX('Provider Level Data'!G:G,MATCH($A248,'Provider Level Data'!$B:$B,0)),0)*$F248</f>
        <v>4565</v>
      </c>
      <c r="J248" s="51">
        <f>_xlfn.IFERROR(INDEX('Provider Level Data'!H:H,MATCH($A248,'Provider Level Data'!$B:$B,0)),0)*$F248</f>
        <v>4565</v>
      </c>
      <c r="K248" s="51">
        <f>_xlfn.IFERROR(INDEX('Provider Level Data'!M:M,MATCH($A248,'Provider Level Data'!$B:$B,0)),0)*$F248</f>
        <v>0</v>
      </c>
      <c r="L248" s="51">
        <f>_xlfn.IFERROR(INDEX('Provider Level Data'!N:N,MATCH($A248,'Provider Level Data'!$B:$B,0)),0)*$F248</f>
        <v>0</v>
      </c>
      <c r="M248" s="51">
        <f>_xlfn.IFERROR(INDEX('Provider Level Data'!O:O,MATCH($A248,'Provider Level Data'!$B:$B,0)),0)*$F248</f>
        <v>0</v>
      </c>
      <c r="N248" s="51">
        <f>_xlfn.IFERROR(INDEX('Provider Level Data'!P:P,MATCH($A248,'Provider Level Data'!$B:$B,0)),0)*$F248</f>
        <v>0</v>
      </c>
    </row>
    <row r="249" spans="1:14" ht="12.75">
      <c r="A249" s="64" t="s">
        <v>174</v>
      </c>
      <c r="B249" s="64" t="s">
        <v>293</v>
      </c>
      <c r="C249" s="64" t="s">
        <v>506</v>
      </c>
      <c r="D249" s="64" t="s">
        <v>102</v>
      </c>
      <c r="E249" s="64" t="s">
        <v>509</v>
      </c>
      <c r="F249" s="69">
        <v>1</v>
      </c>
      <c r="G249" s="51">
        <f>_xlfn.IFERROR(INDEX('Provider Level Data'!E:E,MATCH($A249,'Provider Level Data'!$B:$B,0)),0)*$F249</f>
        <v>0</v>
      </c>
      <c r="H249" s="51">
        <f>_xlfn.IFERROR(INDEX('Provider Level Data'!F:F,MATCH($A249,'Provider Level Data'!$B:$B,0)),0)*$F249</f>
        <v>0</v>
      </c>
      <c r="I249" s="51">
        <f>_xlfn.IFERROR(INDEX('Provider Level Data'!G:G,MATCH($A249,'Provider Level Data'!$B:$B,0)),0)*$F249</f>
        <v>738</v>
      </c>
      <c r="J249" s="51">
        <f>_xlfn.IFERROR(INDEX('Provider Level Data'!H:H,MATCH($A249,'Provider Level Data'!$B:$B,0)),0)*$F249</f>
        <v>738</v>
      </c>
      <c r="K249" s="51">
        <f>_xlfn.IFERROR(INDEX('Provider Level Data'!M:M,MATCH($A249,'Provider Level Data'!$B:$B,0)),0)*$F249</f>
        <v>0</v>
      </c>
      <c r="L249" s="51">
        <f>_xlfn.IFERROR(INDEX('Provider Level Data'!N:N,MATCH($A249,'Provider Level Data'!$B:$B,0)),0)*$F249</f>
        <v>0</v>
      </c>
      <c r="M249" s="51">
        <f>_xlfn.IFERROR(INDEX('Provider Level Data'!O:O,MATCH($A249,'Provider Level Data'!$B:$B,0)),0)*$F249</f>
        <v>0</v>
      </c>
      <c r="N249" s="51">
        <f>_xlfn.IFERROR(INDEX('Provider Level Data'!P:P,MATCH($A249,'Provider Level Data'!$B:$B,0)),0)*$F249</f>
        <v>0</v>
      </c>
    </row>
    <row r="250" spans="1:14" ht="12.75">
      <c r="A250" s="35" t="s">
        <v>41</v>
      </c>
      <c r="B250" s="35" t="s">
        <v>293</v>
      </c>
      <c r="C250" s="35" t="s">
        <v>510</v>
      </c>
      <c r="D250" s="35" t="s">
        <v>102</v>
      </c>
      <c r="E250" s="35" t="s">
        <v>509</v>
      </c>
      <c r="F250" s="68">
        <v>1</v>
      </c>
      <c r="G250" s="51">
        <f>_xlfn.IFERROR(INDEX('Provider Level Data'!E:E,MATCH($A250,'Provider Level Data'!$B:$B,0)),0)*$F250</f>
        <v>0</v>
      </c>
      <c r="H250" s="51">
        <f>_xlfn.IFERROR(INDEX('Provider Level Data'!F:F,MATCH($A250,'Provider Level Data'!$B:$B,0)),0)*$F250</f>
        <v>0</v>
      </c>
      <c r="I250" s="51">
        <f>_xlfn.IFERROR(INDEX('Provider Level Data'!G:G,MATCH($A250,'Provider Level Data'!$B:$B,0)),0)*$F250</f>
        <v>5344</v>
      </c>
      <c r="J250" s="51">
        <f>_xlfn.IFERROR(INDEX('Provider Level Data'!H:H,MATCH($A250,'Provider Level Data'!$B:$B,0)),0)*$F250</f>
        <v>5344</v>
      </c>
      <c r="K250" s="51">
        <f>_xlfn.IFERROR(INDEX('Provider Level Data'!M:M,MATCH($A250,'Provider Level Data'!$B:$B,0)),0)*$F250</f>
        <v>0</v>
      </c>
      <c r="L250" s="51">
        <f>_xlfn.IFERROR(INDEX('Provider Level Data'!N:N,MATCH($A250,'Provider Level Data'!$B:$B,0)),0)*$F250</f>
        <v>0</v>
      </c>
      <c r="M250" s="51">
        <f>_xlfn.IFERROR(INDEX('Provider Level Data'!O:O,MATCH($A250,'Provider Level Data'!$B:$B,0)),0)*$F250</f>
        <v>19</v>
      </c>
      <c r="N250" s="51">
        <f>_xlfn.IFERROR(INDEX('Provider Level Data'!P:P,MATCH($A250,'Provider Level Data'!$B:$B,0)),0)*$F250</f>
        <v>19</v>
      </c>
    </row>
    <row r="251" spans="1:14" ht="12.75">
      <c r="A251" s="35" t="s">
        <v>164</v>
      </c>
      <c r="B251" s="35" t="s">
        <v>293</v>
      </c>
      <c r="C251" s="35" t="s">
        <v>482</v>
      </c>
      <c r="D251" s="35" t="s">
        <v>164</v>
      </c>
      <c r="E251" s="35" t="s">
        <v>482</v>
      </c>
      <c r="F251" s="68">
        <v>1</v>
      </c>
      <c r="G251" s="51">
        <f>_xlfn.IFERROR(INDEX('Provider Level Data'!E:E,MATCH($A251,'Provider Level Data'!$B:$B,0)),0)*$F251</f>
        <v>8690</v>
      </c>
      <c r="H251" s="51">
        <f>_xlfn.IFERROR(INDEX('Provider Level Data'!F:F,MATCH($A251,'Provider Level Data'!$B:$B,0)),0)*$F251</f>
        <v>0</v>
      </c>
      <c r="I251" s="51">
        <f>_xlfn.IFERROR(INDEX('Provider Level Data'!G:G,MATCH($A251,'Provider Level Data'!$B:$B,0)),0)*$F251</f>
        <v>754</v>
      </c>
      <c r="J251" s="51">
        <f>_xlfn.IFERROR(INDEX('Provider Level Data'!H:H,MATCH($A251,'Provider Level Data'!$B:$B,0)),0)*$F251</f>
        <v>9444</v>
      </c>
      <c r="K251" s="51">
        <f>_xlfn.IFERROR(INDEX('Provider Level Data'!M:M,MATCH($A251,'Provider Level Data'!$B:$B,0)),0)*$F251</f>
        <v>598</v>
      </c>
      <c r="L251" s="51">
        <f>_xlfn.IFERROR(INDEX('Provider Level Data'!N:N,MATCH($A251,'Provider Level Data'!$B:$B,0)),0)*$F251</f>
        <v>0</v>
      </c>
      <c r="M251" s="51">
        <f>_xlfn.IFERROR(INDEX('Provider Level Data'!O:O,MATCH($A251,'Provider Level Data'!$B:$B,0)),0)*$F251</f>
        <v>0</v>
      </c>
      <c r="N251" s="51">
        <f>_xlfn.IFERROR(INDEX('Provider Level Data'!P:P,MATCH($A251,'Provider Level Data'!$B:$B,0)),0)*$F251</f>
        <v>598</v>
      </c>
    </row>
    <row r="252" spans="1:14" ht="12.75">
      <c r="A252" s="35" t="s">
        <v>82</v>
      </c>
      <c r="B252" s="35" t="s">
        <v>293</v>
      </c>
      <c r="C252" s="35" t="s">
        <v>511</v>
      </c>
      <c r="D252" s="35" t="s">
        <v>192</v>
      </c>
      <c r="E252" s="35" t="s">
        <v>273</v>
      </c>
      <c r="F252" s="68">
        <v>0.15948881403042342</v>
      </c>
      <c r="G252" s="51">
        <f>_xlfn.IFERROR(INDEX('Provider Level Data'!E:E,MATCH($A252,'Provider Level Data'!$B:$B,0)),0)*$F252</f>
        <v>0</v>
      </c>
      <c r="H252" s="51">
        <f>_xlfn.IFERROR(INDEX('Provider Level Data'!F:F,MATCH($A252,'Provider Level Data'!$B:$B,0)),0)*$F252</f>
        <v>0</v>
      </c>
      <c r="I252" s="51">
        <f>_xlfn.IFERROR(INDEX('Provider Level Data'!G:G,MATCH($A252,'Provider Level Data'!$B:$B,0)),0)*$F252</f>
        <v>1560.1195788456018</v>
      </c>
      <c r="J252" s="51">
        <f>_xlfn.IFERROR(INDEX('Provider Level Data'!H:H,MATCH($A252,'Provider Level Data'!$B:$B,0)),0)*$F252</f>
        <v>1560.1195788456018</v>
      </c>
      <c r="K252" s="51">
        <f>_xlfn.IFERROR(INDEX('Provider Level Data'!M:M,MATCH($A252,'Provider Level Data'!$B:$B,0)),0)*$F252</f>
        <v>0</v>
      </c>
      <c r="L252" s="51">
        <f>_xlfn.IFERROR(INDEX('Provider Level Data'!N:N,MATCH($A252,'Provider Level Data'!$B:$B,0)),0)*$F252</f>
        <v>0</v>
      </c>
      <c r="M252" s="51">
        <f>_xlfn.IFERROR(INDEX('Provider Level Data'!O:O,MATCH($A252,'Provider Level Data'!$B:$B,0)),0)*$F252</f>
        <v>36.84191604102781</v>
      </c>
      <c r="N252" s="51">
        <f>_xlfn.IFERROR(INDEX('Provider Level Data'!P:P,MATCH($A252,'Provider Level Data'!$B:$B,0)),0)*$F252</f>
        <v>36.84191604102781</v>
      </c>
    </row>
    <row r="253" spans="1:14" ht="12.75">
      <c r="A253" s="35" t="s">
        <v>82</v>
      </c>
      <c r="B253" s="35" t="s">
        <v>293</v>
      </c>
      <c r="C253" s="35" t="s">
        <v>511</v>
      </c>
      <c r="D253" s="35" t="s">
        <v>164</v>
      </c>
      <c r="E253" s="35" t="s">
        <v>281</v>
      </c>
      <c r="F253" s="68">
        <v>0.6641943231770873</v>
      </c>
      <c r="G253" s="51">
        <f>_xlfn.IFERROR(INDEX('Provider Level Data'!E:E,MATCH($A253,'Provider Level Data'!$B:$B,0)),0)*$F253</f>
        <v>0</v>
      </c>
      <c r="H253" s="51">
        <f>_xlfn.IFERROR(INDEX('Provider Level Data'!F:F,MATCH($A253,'Provider Level Data'!$B:$B,0)),0)*$F253</f>
        <v>0</v>
      </c>
      <c r="I253" s="51">
        <f>_xlfn.IFERROR(INDEX('Provider Level Data'!G:G,MATCH($A253,'Provider Level Data'!$B:$B,0)),0)*$F253</f>
        <v>6497.148869318267</v>
      </c>
      <c r="J253" s="51">
        <f>_xlfn.IFERROR(INDEX('Provider Level Data'!H:H,MATCH($A253,'Provider Level Data'!$B:$B,0)),0)*$F253</f>
        <v>6497.148869318267</v>
      </c>
      <c r="K253" s="51">
        <f>_xlfn.IFERROR(INDEX('Provider Level Data'!M:M,MATCH($A253,'Provider Level Data'!$B:$B,0)),0)*$F253</f>
        <v>0</v>
      </c>
      <c r="L253" s="51">
        <f>_xlfn.IFERROR(INDEX('Provider Level Data'!N:N,MATCH($A253,'Provider Level Data'!$B:$B,0)),0)*$F253</f>
        <v>0</v>
      </c>
      <c r="M253" s="51">
        <f>_xlfn.IFERROR(INDEX('Provider Level Data'!O:O,MATCH($A253,'Provider Level Data'!$B:$B,0)),0)*$F253</f>
        <v>153.42888865390717</v>
      </c>
      <c r="N253" s="51">
        <f>_xlfn.IFERROR(INDEX('Provider Level Data'!P:P,MATCH($A253,'Provider Level Data'!$B:$B,0)),0)*$F253</f>
        <v>153.42888865390717</v>
      </c>
    </row>
    <row r="254" spans="1:14" ht="12.75">
      <c r="A254" s="35" t="s">
        <v>82</v>
      </c>
      <c r="B254" s="35" t="s">
        <v>293</v>
      </c>
      <c r="C254" s="35" t="s">
        <v>511</v>
      </c>
      <c r="D254" s="35" t="s">
        <v>209</v>
      </c>
      <c r="E254" s="35" t="s">
        <v>282</v>
      </c>
      <c r="F254" s="68">
        <v>0.09738817806915512</v>
      </c>
      <c r="G254" s="51">
        <f>_xlfn.IFERROR(INDEX('Provider Level Data'!E:E,MATCH($A254,'Provider Level Data'!$B:$B,0)),0)*$F254</f>
        <v>0</v>
      </c>
      <c r="H254" s="51">
        <f>_xlfn.IFERROR(INDEX('Provider Level Data'!F:F,MATCH($A254,'Provider Level Data'!$B:$B,0)),0)*$F254</f>
        <v>0</v>
      </c>
      <c r="I254" s="51">
        <f>_xlfn.IFERROR(INDEX('Provider Level Data'!G:G,MATCH($A254,'Provider Level Data'!$B:$B,0)),0)*$F254</f>
        <v>952.6511578724753</v>
      </c>
      <c r="J254" s="51">
        <f>_xlfn.IFERROR(INDEX('Provider Level Data'!H:H,MATCH($A254,'Provider Level Data'!$B:$B,0)),0)*$F254</f>
        <v>952.6511578724753</v>
      </c>
      <c r="K254" s="51">
        <f>_xlfn.IFERROR(INDEX('Provider Level Data'!M:M,MATCH($A254,'Provider Level Data'!$B:$B,0)),0)*$F254</f>
        <v>0</v>
      </c>
      <c r="L254" s="51">
        <f>_xlfn.IFERROR(INDEX('Provider Level Data'!N:N,MATCH($A254,'Provider Level Data'!$B:$B,0)),0)*$F254</f>
        <v>0</v>
      </c>
      <c r="M254" s="51">
        <f>_xlfn.IFERROR(INDEX('Provider Level Data'!O:O,MATCH($A254,'Provider Level Data'!$B:$B,0)),0)*$F254</f>
        <v>22.496669133974834</v>
      </c>
      <c r="N254" s="51">
        <f>_xlfn.IFERROR(INDEX('Provider Level Data'!P:P,MATCH($A254,'Provider Level Data'!$B:$B,0)),0)*$F254</f>
        <v>22.496669133974834</v>
      </c>
    </row>
    <row r="255" spans="1:14" ht="12.75">
      <c r="A255" s="35" t="s">
        <v>82</v>
      </c>
      <c r="B255" s="35" t="s">
        <v>293</v>
      </c>
      <c r="C255" s="35" t="s">
        <v>511</v>
      </c>
      <c r="D255" s="35" t="s">
        <v>180</v>
      </c>
      <c r="E255" s="35" t="s">
        <v>277</v>
      </c>
      <c r="F255" s="68">
        <v>0.07892868472333418</v>
      </c>
      <c r="G255" s="51">
        <f>_xlfn.IFERROR(INDEX('Provider Level Data'!E:E,MATCH($A255,'Provider Level Data'!$B:$B,0)),0)*$F255</f>
        <v>0</v>
      </c>
      <c r="H255" s="51">
        <f>_xlfn.IFERROR(INDEX('Provider Level Data'!F:F,MATCH($A255,'Provider Level Data'!$B:$B,0)),0)*$F255</f>
        <v>0</v>
      </c>
      <c r="I255" s="51">
        <f>_xlfn.IFERROR(INDEX('Provider Level Data'!G:G,MATCH($A255,'Provider Level Data'!$B:$B,0)),0)*$F255</f>
        <v>772.080393963655</v>
      </c>
      <c r="J255" s="51">
        <f>_xlfn.IFERROR(INDEX('Provider Level Data'!H:H,MATCH($A255,'Provider Level Data'!$B:$B,0)),0)*$F255</f>
        <v>772.080393963655</v>
      </c>
      <c r="K255" s="51">
        <f>_xlfn.IFERROR(INDEX('Provider Level Data'!M:M,MATCH($A255,'Provider Level Data'!$B:$B,0)),0)*$F255</f>
        <v>0</v>
      </c>
      <c r="L255" s="51">
        <f>_xlfn.IFERROR(INDEX('Provider Level Data'!N:N,MATCH($A255,'Provider Level Data'!$B:$B,0)),0)*$F255</f>
        <v>0</v>
      </c>
      <c r="M255" s="51">
        <f>_xlfn.IFERROR(INDEX('Provider Level Data'!O:O,MATCH($A255,'Provider Level Data'!$B:$B,0)),0)*$F255</f>
        <v>18.232526171090196</v>
      </c>
      <c r="N255" s="51">
        <f>_xlfn.IFERROR(INDEX('Provider Level Data'!P:P,MATCH($A255,'Provider Level Data'!$B:$B,0)),0)*$F255</f>
        <v>18.232526171090196</v>
      </c>
    </row>
    <row r="256" spans="1:14" ht="12.75">
      <c r="A256" s="35" t="s">
        <v>60</v>
      </c>
      <c r="B256" s="35" t="s">
        <v>293</v>
      </c>
      <c r="C256" s="35" t="s">
        <v>498</v>
      </c>
      <c r="D256" s="35" t="s">
        <v>60</v>
      </c>
      <c r="E256" s="35" t="s">
        <v>498</v>
      </c>
      <c r="F256" s="68">
        <v>1</v>
      </c>
      <c r="G256" s="51">
        <f>_xlfn.IFERROR(INDEX('Provider Level Data'!E:E,MATCH($A256,'Provider Level Data'!$B:$B,0)),0)*$F256</f>
        <v>6327</v>
      </c>
      <c r="H256" s="51">
        <f>_xlfn.IFERROR(INDEX('Provider Level Data'!F:F,MATCH($A256,'Provider Level Data'!$B:$B,0)),0)*$F256</f>
        <v>0</v>
      </c>
      <c r="I256" s="51">
        <f>_xlfn.IFERROR(INDEX('Provider Level Data'!G:G,MATCH($A256,'Provider Level Data'!$B:$B,0)),0)*$F256</f>
        <v>0</v>
      </c>
      <c r="J256" s="51">
        <f>_xlfn.IFERROR(INDEX('Provider Level Data'!H:H,MATCH($A256,'Provider Level Data'!$B:$B,0)),0)*$F256</f>
        <v>6327</v>
      </c>
      <c r="K256" s="51">
        <f>_xlfn.IFERROR(INDEX('Provider Level Data'!M:M,MATCH($A256,'Provider Level Data'!$B:$B,0)),0)*$F256</f>
        <v>962</v>
      </c>
      <c r="L256" s="51">
        <f>_xlfn.IFERROR(INDEX('Provider Level Data'!N:N,MATCH($A256,'Provider Level Data'!$B:$B,0)),0)*$F256</f>
        <v>0</v>
      </c>
      <c r="M256" s="51">
        <f>_xlfn.IFERROR(INDEX('Provider Level Data'!O:O,MATCH($A256,'Provider Level Data'!$B:$B,0)),0)*$F256</f>
        <v>0</v>
      </c>
      <c r="N256" s="51">
        <f>_xlfn.IFERROR(INDEX('Provider Level Data'!P:P,MATCH($A256,'Provider Level Data'!$B:$B,0)),0)*$F256</f>
        <v>962</v>
      </c>
    </row>
    <row r="257" spans="1:14" ht="12.75">
      <c r="A257" s="35" t="s">
        <v>226</v>
      </c>
      <c r="B257" s="35" t="s">
        <v>293</v>
      </c>
      <c r="C257" s="35" t="s">
        <v>515</v>
      </c>
      <c r="D257" s="35" t="s">
        <v>159</v>
      </c>
      <c r="E257" s="35" t="s">
        <v>476</v>
      </c>
      <c r="F257" s="68">
        <v>1</v>
      </c>
      <c r="G257" s="51">
        <f>_xlfn.IFERROR(INDEX('Provider Level Data'!E:E,MATCH($A257,'Provider Level Data'!$B:$B,0)),0)*$F257</f>
        <v>0</v>
      </c>
      <c r="H257" s="51">
        <f>_xlfn.IFERROR(INDEX('Provider Level Data'!F:F,MATCH($A257,'Provider Level Data'!$B:$B,0)),0)*$F257</f>
        <v>0</v>
      </c>
      <c r="I257" s="51">
        <f>_xlfn.IFERROR(INDEX('Provider Level Data'!G:G,MATCH($A257,'Provider Level Data'!$B:$B,0)),0)*$F257</f>
        <v>181</v>
      </c>
      <c r="J257" s="51">
        <f>_xlfn.IFERROR(INDEX('Provider Level Data'!H:H,MATCH($A257,'Provider Level Data'!$B:$B,0)),0)*$F257</f>
        <v>181</v>
      </c>
      <c r="K257" s="51">
        <f>_xlfn.IFERROR(INDEX('Provider Level Data'!M:M,MATCH($A257,'Provider Level Data'!$B:$B,0)),0)*$F257</f>
        <v>0</v>
      </c>
      <c r="L257" s="51">
        <f>_xlfn.IFERROR(INDEX('Provider Level Data'!N:N,MATCH($A257,'Provider Level Data'!$B:$B,0)),0)*$F257</f>
        <v>0</v>
      </c>
      <c r="M257" s="51">
        <f>_xlfn.IFERROR(INDEX('Provider Level Data'!O:O,MATCH($A257,'Provider Level Data'!$B:$B,0)),0)*$F257</f>
        <v>0</v>
      </c>
      <c r="N257" s="51">
        <f>_xlfn.IFERROR(INDEX('Provider Level Data'!P:P,MATCH($A257,'Provider Level Data'!$B:$B,0)),0)*$F257</f>
        <v>0</v>
      </c>
    </row>
    <row r="258" spans="1:14" ht="12.75">
      <c r="A258" s="35" t="s">
        <v>85</v>
      </c>
      <c r="B258" s="35" t="s">
        <v>293</v>
      </c>
      <c r="C258" s="35" t="s">
        <v>507</v>
      </c>
      <c r="D258" s="35" t="s">
        <v>85</v>
      </c>
      <c r="E258" s="35" t="s">
        <v>507</v>
      </c>
      <c r="F258" s="68">
        <v>1</v>
      </c>
      <c r="G258" s="51">
        <f>_xlfn.IFERROR(INDEX('Provider Level Data'!E:E,MATCH($A258,'Provider Level Data'!$B:$B,0)),0)*$F258</f>
        <v>6677</v>
      </c>
      <c r="H258" s="51">
        <f>_xlfn.IFERROR(INDEX('Provider Level Data'!F:F,MATCH($A258,'Provider Level Data'!$B:$B,0)),0)*$F258</f>
        <v>1412</v>
      </c>
      <c r="I258" s="51">
        <f>_xlfn.IFERROR(INDEX('Provider Level Data'!G:G,MATCH($A258,'Provider Level Data'!$B:$B,0)),0)*$F258</f>
        <v>953</v>
      </c>
      <c r="J258" s="51">
        <f>_xlfn.IFERROR(INDEX('Provider Level Data'!H:H,MATCH($A258,'Provider Level Data'!$B:$B,0)),0)*$F258</f>
        <v>9042</v>
      </c>
      <c r="K258" s="51">
        <f>_xlfn.IFERROR(INDEX('Provider Level Data'!M:M,MATCH($A258,'Provider Level Data'!$B:$B,0)),0)*$F258</f>
        <v>311</v>
      </c>
      <c r="L258" s="51">
        <f>_xlfn.IFERROR(INDEX('Provider Level Data'!N:N,MATCH($A258,'Provider Level Data'!$B:$B,0)),0)*$F258</f>
        <v>1</v>
      </c>
      <c r="M258" s="51">
        <f>_xlfn.IFERROR(INDEX('Provider Level Data'!O:O,MATCH($A258,'Provider Level Data'!$B:$B,0)),0)*$F258</f>
        <v>0</v>
      </c>
      <c r="N258" s="51">
        <f>_xlfn.IFERROR(INDEX('Provider Level Data'!P:P,MATCH($A258,'Provider Level Data'!$B:$B,0)),0)*$F258</f>
        <v>312</v>
      </c>
    </row>
    <row r="259" spans="1:14" ht="12.75">
      <c r="A259" s="35" t="s">
        <v>51</v>
      </c>
      <c r="B259" s="35" t="s">
        <v>293</v>
      </c>
      <c r="C259" s="35" t="s">
        <v>530</v>
      </c>
      <c r="D259" s="35" t="s">
        <v>51</v>
      </c>
      <c r="E259" s="35" t="s">
        <v>530</v>
      </c>
      <c r="F259" s="68">
        <v>1</v>
      </c>
      <c r="G259" s="51">
        <f>_xlfn.IFERROR(INDEX('Provider Level Data'!E:E,MATCH($A259,'Provider Level Data'!$B:$B,0)),0)*$F259</f>
        <v>6385</v>
      </c>
      <c r="H259" s="51">
        <f>_xlfn.IFERROR(INDEX('Provider Level Data'!F:F,MATCH($A259,'Provider Level Data'!$B:$B,0)),0)*$F259</f>
        <v>0</v>
      </c>
      <c r="I259" s="51">
        <f>_xlfn.IFERROR(INDEX('Provider Level Data'!G:G,MATCH($A259,'Provider Level Data'!$B:$B,0)),0)*$F259</f>
        <v>3073</v>
      </c>
      <c r="J259" s="51">
        <f>_xlfn.IFERROR(INDEX('Provider Level Data'!H:H,MATCH($A259,'Provider Level Data'!$B:$B,0)),0)*$F259</f>
        <v>9458</v>
      </c>
      <c r="K259" s="51">
        <f>_xlfn.IFERROR(INDEX('Provider Level Data'!M:M,MATCH($A259,'Provider Level Data'!$B:$B,0)),0)*$F259</f>
        <v>1797</v>
      </c>
      <c r="L259" s="51">
        <f>_xlfn.IFERROR(INDEX('Provider Level Data'!N:N,MATCH($A259,'Provider Level Data'!$B:$B,0)),0)*$F259</f>
        <v>0</v>
      </c>
      <c r="M259" s="51">
        <f>_xlfn.IFERROR(INDEX('Provider Level Data'!O:O,MATCH($A259,'Provider Level Data'!$B:$B,0)),0)*$F259</f>
        <v>1</v>
      </c>
      <c r="N259" s="51">
        <f>_xlfn.IFERROR(INDEX('Provider Level Data'!P:P,MATCH($A259,'Provider Level Data'!$B:$B,0)),0)*$F259</f>
        <v>1798</v>
      </c>
    </row>
    <row r="260" spans="1:14" ht="12.75">
      <c r="A260" s="35" t="s">
        <v>101</v>
      </c>
      <c r="B260" s="35" t="s">
        <v>293</v>
      </c>
      <c r="C260" s="35" t="s">
        <v>504</v>
      </c>
      <c r="D260" s="35" t="s">
        <v>101</v>
      </c>
      <c r="E260" s="35" t="s">
        <v>504</v>
      </c>
      <c r="F260" s="68">
        <v>1</v>
      </c>
      <c r="G260" s="51">
        <f>_xlfn.IFERROR(INDEX('Provider Level Data'!E:E,MATCH($A260,'Provider Level Data'!$B:$B,0)),0)*$F260</f>
        <v>9363</v>
      </c>
      <c r="H260" s="51">
        <f>_xlfn.IFERROR(INDEX('Provider Level Data'!F:F,MATCH($A260,'Provider Level Data'!$B:$B,0)),0)*$F260</f>
        <v>1704</v>
      </c>
      <c r="I260" s="51">
        <f>_xlfn.IFERROR(INDEX('Provider Level Data'!G:G,MATCH($A260,'Provider Level Data'!$B:$B,0)),0)*$F260</f>
        <v>2111</v>
      </c>
      <c r="J260" s="51">
        <f>_xlfn.IFERROR(INDEX('Provider Level Data'!H:H,MATCH($A260,'Provider Level Data'!$B:$B,0)),0)*$F260</f>
        <v>13178</v>
      </c>
      <c r="K260" s="51">
        <f>_xlfn.IFERROR(INDEX('Provider Level Data'!M:M,MATCH($A260,'Provider Level Data'!$B:$B,0)),0)*$F260</f>
        <v>2372</v>
      </c>
      <c r="L260" s="51">
        <f>_xlfn.IFERROR(INDEX('Provider Level Data'!N:N,MATCH($A260,'Provider Level Data'!$B:$B,0)),0)*$F260</f>
        <v>116</v>
      </c>
      <c r="M260" s="51">
        <f>_xlfn.IFERROR(INDEX('Provider Level Data'!O:O,MATCH($A260,'Provider Level Data'!$B:$B,0)),0)*$F260</f>
        <v>9</v>
      </c>
      <c r="N260" s="51">
        <f>_xlfn.IFERROR(INDEX('Provider Level Data'!P:P,MATCH($A260,'Provider Level Data'!$B:$B,0)),0)*$F260</f>
        <v>2497</v>
      </c>
    </row>
    <row r="261" spans="1:14" ht="12.75">
      <c r="A261" s="35" t="s">
        <v>50</v>
      </c>
      <c r="B261" s="35" t="s">
        <v>293</v>
      </c>
      <c r="C261" s="35" t="s">
        <v>468</v>
      </c>
      <c r="D261" s="35" t="s">
        <v>50</v>
      </c>
      <c r="E261" s="35" t="s">
        <v>468</v>
      </c>
      <c r="F261" s="68">
        <v>1</v>
      </c>
      <c r="G261" s="51">
        <f>_xlfn.IFERROR(INDEX('Provider Level Data'!E:E,MATCH($A261,'Provider Level Data'!$B:$B,0)),0)*$F261</f>
        <v>10482</v>
      </c>
      <c r="H261" s="51">
        <f>_xlfn.IFERROR(INDEX('Provider Level Data'!F:F,MATCH($A261,'Provider Level Data'!$B:$B,0)),0)*$F261</f>
        <v>2079</v>
      </c>
      <c r="I261" s="51">
        <f>_xlfn.IFERROR(INDEX('Provider Level Data'!G:G,MATCH($A261,'Provider Level Data'!$B:$B,0)),0)*$F261</f>
        <v>0</v>
      </c>
      <c r="J261" s="51">
        <f>_xlfn.IFERROR(INDEX('Provider Level Data'!H:H,MATCH($A261,'Provider Level Data'!$B:$B,0)),0)*$F261</f>
        <v>12561</v>
      </c>
      <c r="K261" s="51">
        <f>_xlfn.IFERROR(INDEX('Provider Level Data'!M:M,MATCH($A261,'Provider Level Data'!$B:$B,0)),0)*$F261</f>
        <v>2279</v>
      </c>
      <c r="L261" s="51">
        <f>_xlfn.IFERROR(INDEX('Provider Level Data'!N:N,MATCH($A261,'Provider Level Data'!$B:$B,0)),0)*$F261</f>
        <v>0</v>
      </c>
      <c r="M261" s="51">
        <f>_xlfn.IFERROR(INDEX('Provider Level Data'!O:O,MATCH($A261,'Provider Level Data'!$B:$B,0)),0)*$F261</f>
        <v>0</v>
      </c>
      <c r="N261" s="51">
        <f>_xlfn.IFERROR(INDEX('Provider Level Data'!P:P,MATCH($A261,'Provider Level Data'!$B:$B,0)),0)*$F261</f>
        <v>2279</v>
      </c>
    </row>
    <row r="262" spans="1:14" ht="12.75">
      <c r="A262" s="35" t="s">
        <v>299</v>
      </c>
      <c r="B262" s="35" t="s">
        <v>293</v>
      </c>
      <c r="C262" s="35" t="s">
        <v>306</v>
      </c>
      <c r="D262" s="35" t="s">
        <v>85</v>
      </c>
      <c r="E262" s="35" t="s">
        <v>507</v>
      </c>
      <c r="F262" s="68">
        <v>1</v>
      </c>
      <c r="G262" s="51">
        <f>_xlfn.IFERROR(INDEX('Provider Level Data'!E:E,MATCH($A262,'Provider Level Data'!$B:$B,0)),0)*$F262</f>
        <v>0</v>
      </c>
      <c r="H262" s="51">
        <f>_xlfn.IFERROR(INDEX('Provider Level Data'!F:F,MATCH($A262,'Provider Level Data'!$B:$B,0)),0)*$F262</f>
        <v>0</v>
      </c>
      <c r="I262" s="51">
        <f>_xlfn.IFERROR(INDEX('Provider Level Data'!G:G,MATCH($A262,'Provider Level Data'!$B:$B,0)),0)*$F262</f>
        <v>0</v>
      </c>
      <c r="J262" s="51">
        <f>_xlfn.IFERROR(INDEX('Provider Level Data'!H:H,MATCH($A262,'Provider Level Data'!$B:$B,0)),0)*$F262</f>
        <v>0</v>
      </c>
      <c r="K262" s="51">
        <f>_xlfn.IFERROR(INDEX('Provider Level Data'!M:M,MATCH($A262,'Provider Level Data'!$B:$B,0)),0)*$F262</f>
        <v>0</v>
      </c>
      <c r="L262" s="51">
        <f>_xlfn.IFERROR(INDEX('Provider Level Data'!N:N,MATCH($A262,'Provider Level Data'!$B:$B,0)),0)*$F262</f>
        <v>0</v>
      </c>
      <c r="M262" s="51">
        <f>_xlfn.IFERROR(INDEX('Provider Level Data'!O:O,MATCH($A262,'Provider Level Data'!$B:$B,0)),0)*$F262</f>
        <v>0</v>
      </c>
      <c r="N262" s="51">
        <f>_xlfn.IFERROR(INDEX('Provider Level Data'!P:P,MATCH($A262,'Provider Level Data'!$B:$B,0)),0)*$F262</f>
        <v>0</v>
      </c>
    </row>
    <row r="263" spans="1:14" ht="12.75">
      <c r="A263" s="35" t="s">
        <v>209</v>
      </c>
      <c r="B263" s="35" t="s">
        <v>293</v>
      </c>
      <c r="C263" s="35" t="s">
        <v>513</v>
      </c>
      <c r="D263" s="35" t="s">
        <v>209</v>
      </c>
      <c r="E263" s="35" t="s">
        <v>513</v>
      </c>
      <c r="F263" s="68">
        <v>1</v>
      </c>
      <c r="G263" s="51">
        <f>_xlfn.IFERROR(INDEX('Provider Level Data'!E:E,MATCH($A263,'Provider Level Data'!$B:$B,0)),0)*$F263</f>
        <v>12742</v>
      </c>
      <c r="H263" s="51">
        <f>_xlfn.IFERROR(INDEX('Provider Level Data'!F:F,MATCH($A263,'Provider Level Data'!$B:$B,0)),0)*$F263</f>
        <v>0</v>
      </c>
      <c r="I263" s="51">
        <f>_xlfn.IFERROR(INDEX('Provider Level Data'!G:G,MATCH($A263,'Provider Level Data'!$B:$B,0)),0)*$F263</f>
        <v>0</v>
      </c>
      <c r="J263" s="51">
        <f>_xlfn.IFERROR(INDEX('Provider Level Data'!H:H,MATCH($A263,'Provider Level Data'!$B:$B,0)),0)*$F263</f>
        <v>12742</v>
      </c>
      <c r="K263" s="51">
        <f>_xlfn.IFERROR(INDEX('Provider Level Data'!M:M,MATCH($A263,'Provider Level Data'!$B:$B,0)),0)*$F263</f>
        <v>655</v>
      </c>
      <c r="L263" s="51">
        <f>_xlfn.IFERROR(INDEX('Provider Level Data'!N:N,MATCH($A263,'Provider Level Data'!$B:$B,0)),0)*$F263</f>
        <v>0</v>
      </c>
      <c r="M263" s="51">
        <f>_xlfn.IFERROR(INDEX('Provider Level Data'!O:O,MATCH($A263,'Provider Level Data'!$B:$B,0)),0)*$F263</f>
        <v>0</v>
      </c>
      <c r="N263" s="51">
        <f>_xlfn.IFERROR(INDEX('Provider Level Data'!P:P,MATCH($A263,'Provider Level Data'!$B:$B,0)),0)*$F263</f>
        <v>655</v>
      </c>
    </row>
    <row r="264" spans="1:14" ht="12.75">
      <c r="A264" s="35" t="s">
        <v>48</v>
      </c>
      <c r="B264" s="35" t="s">
        <v>293</v>
      </c>
      <c r="C264" s="35" t="s">
        <v>531</v>
      </c>
      <c r="D264" s="35" t="s">
        <v>48</v>
      </c>
      <c r="E264" s="35" t="s">
        <v>531</v>
      </c>
      <c r="F264" s="68">
        <v>1</v>
      </c>
      <c r="G264" s="51">
        <f>_xlfn.IFERROR(INDEX('Provider Level Data'!E:E,MATCH($A264,'Provider Level Data'!$B:$B,0)),0)*$F264</f>
        <v>4165</v>
      </c>
      <c r="H264" s="51">
        <f>_xlfn.IFERROR(INDEX('Provider Level Data'!F:F,MATCH($A264,'Provider Level Data'!$B:$B,0)),0)*$F264</f>
        <v>0</v>
      </c>
      <c r="I264" s="51">
        <f>_xlfn.IFERROR(INDEX('Provider Level Data'!G:G,MATCH($A264,'Provider Level Data'!$B:$B,0)),0)*$F264</f>
        <v>0</v>
      </c>
      <c r="J264" s="51">
        <f>_xlfn.IFERROR(INDEX('Provider Level Data'!H:H,MATCH($A264,'Provider Level Data'!$B:$B,0)),0)*$F264</f>
        <v>4165</v>
      </c>
      <c r="K264" s="51">
        <f>_xlfn.IFERROR(INDEX('Provider Level Data'!M:M,MATCH($A264,'Provider Level Data'!$B:$B,0)),0)*$F264</f>
        <v>709</v>
      </c>
      <c r="L264" s="51">
        <f>_xlfn.IFERROR(INDEX('Provider Level Data'!N:N,MATCH($A264,'Provider Level Data'!$B:$B,0)),0)*$F264</f>
        <v>0</v>
      </c>
      <c r="M264" s="51">
        <f>_xlfn.IFERROR(INDEX('Provider Level Data'!O:O,MATCH($A264,'Provider Level Data'!$B:$B,0)),0)*$F264</f>
        <v>0</v>
      </c>
      <c r="N264" s="51">
        <f>_xlfn.IFERROR(INDEX('Provider Level Data'!P:P,MATCH($A264,'Provider Level Data'!$B:$B,0)),0)*$F264</f>
        <v>709</v>
      </c>
    </row>
    <row r="265" spans="1:14" ht="12.75">
      <c r="A265" s="35" t="s">
        <v>32</v>
      </c>
      <c r="B265" s="35" t="s">
        <v>293</v>
      </c>
      <c r="C265" s="35" t="s">
        <v>520</v>
      </c>
      <c r="D265" s="35" t="s">
        <v>171</v>
      </c>
      <c r="E265" s="35" t="s">
        <v>483</v>
      </c>
      <c r="F265" s="68">
        <v>1</v>
      </c>
      <c r="G265" s="51">
        <f>_xlfn.IFERROR(INDEX('Provider Level Data'!E:E,MATCH($A265,'Provider Level Data'!$B:$B,0)),0)*$F265</f>
        <v>0</v>
      </c>
      <c r="H265" s="51">
        <f>_xlfn.IFERROR(INDEX('Provider Level Data'!F:F,MATCH($A265,'Provider Level Data'!$B:$B,0)),0)*$F265</f>
        <v>0</v>
      </c>
      <c r="I265" s="51">
        <f>_xlfn.IFERROR(INDEX('Provider Level Data'!G:G,MATCH($A265,'Provider Level Data'!$B:$B,0)),0)*$F265</f>
        <v>3425</v>
      </c>
      <c r="J265" s="51">
        <f>_xlfn.IFERROR(INDEX('Provider Level Data'!H:H,MATCH($A265,'Provider Level Data'!$B:$B,0)),0)*$F265</f>
        <v>3425</v>
      </c>
      <c r="K265" s="51">
        <f>_xlfn.IFERROR(INDEX('Provider Level Data'!M:M,MATCH($A265,'Provider Level Data'!$B:$B,0)),0)*$F265</f>
        <v>0</v>
      </c>
      <c r="L265" s="51">
        <f>_xlfn.IFERROR(INDEX('Provider Level Data'!N:N,MATCH($A265,'Provider Level Data'!$B:$B,0)),0)*$F265</f>
        <v>0</v>
      </c>
      <c r="M265" s="51">
        <f>_xlfn.IFERROR(INDEX('Provider Level Data'!O:O,MATCH($A265,'Provider Level Data'!$B:$B,0)),0)*$F265</f>
        <v>0</v>
      </c>
      <c r="N265" s="51">
        <f>_xlfn.IFERROR(INDEX('Provider Level Data'!P:P,MATCH($A265,'Provider Level Data'!$B:$B,0)),0)*$F265</f>
        <v>0</v>
      </c>
    </row>
    <row r="266" spans="1:14" ht="12.75">
      <c r="A266" s="35" t="s">
        <v>573</v>
      </c>
      <c r="B266" s="35" t="s">
        <v>293</v>
      </c>
      <c r="C266" s="35" t="s">
        <v>574</v>
      </c>
      <c r="D266" s="35" t="s">
        <v>77</v>
      </c>
      <c r="E266" s="35" t="s">
        <v>492</v>
      </c>
      <c r="F266" s="68">
        <v>0.6</v>
      </c>
      <c r="G266" s="51">
        <f>_xlfn.IFERROR(INDEX('Provider Level Data'!E:E,MATCH($A266,'Provider Level Data'!$B:$B,0)),0)*$F266</f>
        <v>0</v>
      </c>
      <c r="H266" s="51">
        <f>_xlfn.IFERROR(INDEX('Provider Level Data'!F:F,MATCH($A266,'Provider Level Data'!$B:$B,0)),0)*$F266</f>
        <v>0</v>
      </c>
      <c r="I266" s="51">
        <f>_xlfn.IFERROR(INDEX('Provider Level Data'!G:G,MATCH($A266,'Provider Level Data'!$B:$B,0)),0)*$F266</f>
        <v>1800.6</v>
      </c>
      <c r="J266" s="51">
        <f>_xlfn.IFERROR(INDEX('Provider Level Data'!H:H,MATCH($A266,'Provider Level Data'!$B:$B,0)),0)*$F266</f>
        <v>1800.6</v>
      </c>
      <c r="K266" s="51">
        <f>_xlfn.IFERROR(INDEX('Provider Level Data'!M:M,MATCH($A266,'Provider Level Data'!$B:$B,0)),0)*$F266</f>
        <v>0</v>
      </c>
      <c r="L266" s="51">
        <f>_xlfn.IFERROR(INDEX('Provider Level Data'!N:N,MATCH($A266,'Provider Level Data'!$B:$B,0)),0)*$F266</f>
        <v>0</v>
      </c>
      <c r="M266" s="51">
        <f>_xlfn.IFERROR(INDEX('Provider Level Data'!O:O,MATCH($A266,'Provider Level Data'!$B:$B,0)),0)*$F266</f>
        <v>3</v>
      </c>
      <c r="N266" s="51">
        <f>_xlfn.IFERROR(INDEX('Provider Level Data'!P:P,MATCH($A266,'Provider Level Data'!$B:$B,0)),0)*$F266</f>
        <v>3</v>
      </c>
    </row>
    <row r="267" spans="1:14" ht="12.75">
      <c r="A267" s="35" t="s">
        <v>573</v>
      </c>
      <c r="B267" s="35" t="s">
        <v>293</v>
      </c>
      <c r="C267" s="35" t="s">
        <v>574</v>
      </c>
      <c r="D267" s="35" t="s">
        <v>129</v>
      </c>
      <c r="E267" s="35" t="s">
        <v>524</v>
      </c>
      <c r="F267" s="68">
        <v>0.4</v>
      </c>
      <c r="G267" s="51">
        <f>_xlfn.IFERROR(INDEX('Provider Level Data'!E:E,MATCH($A267,'Provider Level Data'!$B:$B,0)),0)*$F267</f>
        <v>0</v>
      </c>
      <c r="H267" s="51">
        <f>_xlfn.IFERROR(INDEX('Provider Level Data'!F:F,MATCH($A267,'Provider Level Data'!$B:$B,0)),0)*$F267</f>
        <v>0</v>
      </c>
      <c r="I267" s="51">
        <f>_xlfn.IFERROR(INDEX('Provider Level Data'!G:G,MATCH($A267,'Provider Level Data'!$B:$B,0)),0)*$F267</f>
        <v>1200.4</v>
      </c>
      <c r="J267" s="51">
        <f>_xlfn.IFERROR(INDEX('Provider Level Data'!H:H,MATCH($A267,'Provider Level Data'!$B:$B,0)),0)*$F267</f>
        <v>1200.4</v>
      </c>
      <c r="K267" s="51">
        <f>_xlfn.IFERROR(INDEX('Provider Level Data'!M:M,MATCH($A267,'Provider Level Data'!$B:$B,0)),0)*$F267</f>
        <v>0</v>
      </c>
      <c r="L267" s="51">
        <f>_xlfn.IFERROR(INDEX('Provider Level Data'!N:N,MATCH($A267,'Provider Level Data'!$B:$B,0)),0)*$F267</f>
        <v>0</v>
      </c>
      <c r="M267" s="51">
        <f>_xlfn.IFERROR(INDEX('Provider Level Data'!O:O,MATCH($A267,'Provider Level Data'!$B:$B,0)),0)*$F267</f>
        <v>2</v>
      </c>
      <c r="N267" s="51">
        <f>_xlfn.IFERROR(INDEX('Provider Level Data'!P:P,MATCH($A267,'Provider Level Data'!$B:$B,0)),0)*$F267</f>
        <v>2</v>
      </c>
    </row>
    <row r="268" spans="1:14" ht="12.75">
      <c r="A268" s="35" t="s">
        <v>295</v>
      </c>
      <c r="B268" s="35" t="s">
        <v>293</v>
      </c>
      <c r="C268" s="35" t="s">
        <v>521</v>
      </c>
      <c r="D268" s="35" t="s">
        <v>163</v>
      </c>
      <c r="E268" s="35" t="s">
        <v>458</v>
      </c>
      <c r="F268" s="68">
        <v>1</v>
      </c>
      <c r="G268" s="51">
        <f>_xlfn.IFERROR(INDEX('Provider Level Data'!E:E,MATCH($A268,'Provider Level Data'!$B:$B,0)),0)*$F268</f>
        <v>0</v>
      </c>
      <c r="H268" s="51">
        <f>_xlfn.IFERROR(INDEX('Provider Level Data'!F:F,MATCH($A268,'Provider Level Data'!$B:$B,0)),0)*$F268</f>
        <v>0</v>
      </c>
      <c r="I268" s="51">
        <f>_xlfn.IFERROR(INDEX('Provider Level Data'!G:G,MATCH($A268,'Provider Level Data'!$B:$B,0)),0)*$F268</f>
        <v>3612</v>
      </c>
      <c r="J268" s="51">
        <f>_xlfn.IFERROR(INDEX('Provider Level Data'!H:H,MATCH($A268,'Provider Level Data'!$B:$B,0)),0)*$F268</f>
        <v>3612</v>
      </c>
      <c r="K268" s="51">
        <f>_xlfn.IFERROR(INDEX('Provider Level Data'!M:M,MATCH($A268,'Provider Level Data'!$B:$B,0)),0)*$F268</f>
        <v>0</v>
      </c>
      <c r="L268" s="51">
        <f>_xlfn.IFERROR(INDEX('Provider Level Data'!N:N,MATCH($A268,'Provider Level Data'!$B:$B,0)),0)*$F268</f>
        <v>0</v>
      </c>
      <c r="M268" s="51">
        <f>_xlfn.IFERROR(INDEX('Provider Level Data'!O:O,MATCH($A268,'Provider Level Data'!$B:$B,0)),0)*$F268</f>
        <v>30</v>
      </c>
      <c r="N268" s="51">
        <f>_xlfn.IFERROR(INDEX('Provider Level Data'!P:P,MATCH($A268,'Provider Level Data'!$B:$B,0)),0)*$F268</f>
        <v>30</v>
      </c>
    </row>
    <row r="269" spans="1:14" ht="12.75">
      <c r="A269" s="35" t="s">
        <v>238</v>
      </c>
      <c r="B269" s="35" t="s">
        <v>293</v>
      </c>
      <c r="C269" s="35" t="s">
        <v>523</v>
      </c>
      <c r="D269" s="35" t="s">
        <v>169</v>
      </c>
      <c r="E269" s="35" t="s">
        <v>526</v>
      </c>
      <c r="F269" s="68">
        <v>0.6116</v>
      </c>
      <c r="G269" s="51">
        <f>_xlfn.IFERROR(INDEX('Provider Level Data'!E:E,MATCH($A269,'Provider Level Data'!$B:$B,0)),0)*$F269</f>
        <v>0</v>
      </c>
      <c r="H269" s="51">
        <f>_xlfn.IFERROR(INDEX('Provider Level Data'!F:F,MATCH($A269,'Provider Level Data'!$B:$B,0)),0)*$F269</f>
        <v>0</v>
      </c>
      <c r="I269" s="51">
        <f>_xlfn.IFERROR(INDEX('Provider Level Data'!G:G,MATCH($A269,'Provider Level Data'!$B:$B,0)),0)*$F269</f>
        <v>1092.9292</v>
      </c>
      <c r="J269" s="51">
        <f>_xlfn.IFERROR(INDEX('Provider Level Data'!H:H,MATCH($A269,'Provider Level Data'!$B:$B,0)),0)*$F269</f>
        <v>1092.9292</v>
      </c>
      <c r="K269" s="51">
        <f>_xlfn.IFERROR(INDEX('Provider Level Data'!M:M,MATCH($A269,'Provider Level Data'!$B:$B,0)),0)*$F269</f>
        <v>0</v>
      </c>
      <c r="L269" s="51">
        <f>_xlfn.IFERROR(INDEX('Provider Level Data'!N:N,MATCH($A269,'Provider Level Data'!$B:$B,0)),0)*$F269</f>
        <v>0</v>
      </c>
      <c r="M269" s="51">
        <f>_xlfn.IFERROR(INDEX('Provider Level Data'!O:O,MATCH($A269,'Provider Level Data'!$B:$B,0)),0)*$F269</f>
        <v>1.8348</v>
      </c>
      <c r="N269" s="51">
        <f>_xlfn.IFERROR(INDEX('Provider Level Data'!P:P,MATCH($A269,'Provider Level Data'!$B:$B,0)),0)*$F269</f>
        <v>1.8348</v>
      </c>
    </row>
    <row r="270" spans="1:14" ht="12.75">
      <c r="A270" s="35" t="s">
        <v>238</v>
      </c>
      <c r="B270" s="35" t="s">
        <v>293</v>
      </c>
      <c r="C270" s="35" t="s">
        <v>523</v>
      </c>
      <c r="D270" s="35" t="s">
        <v>48</v>
      </c>
      <c r="E270" s="35" t="s">
        <v>531</v>
      </c>
      <c r="F270" s="68">
        <v>0.0069</v>
      </c>
      <c r="G270" s="51">
        <f>_xlfn.IFERROR(INDEX('Provider Level Data'!E:E,MATCH($A270,'Provider Level Data'!$B:$B,0)),0)*$F270</f>
        <v>0</v>
      </c>
      <c r="H270" s="51">
        <f>_xlfn.IFERROR(INDEX('Provider Level Data'!F:F,MATCH($A270,'Provider Level Data'!$B:$B,0)),0)*$F270</f>
        <v>0</v>
      </c>
      <c r="I270" s="51">
        <f>_xlfn.IFERROR(INDEX('Provider Level Data'!G:G,MATCH($A270,'Provider Level Data'!$B:$B,0)),0)*$F270</f>
        <v>12.3303</v>
      </c>
      <c r="J270" s="51">
        <f>_xlfn.IFERROR(INDEX('Provider Level Data'!H:H,MATCH($A270,'Provider Level Data'!$B:$B,0)),0)*$F270</f>
        <v>12.3303</v>
      </c>
      <c r="K270" s="51">
        <f>_xlfn.IFERROR(INDEX('Provider Level Data'!M:M,MATCH($A270,'Provider Level Data'!$B:$B,0)),0)*$F270</f>
        <v>0</v>
      </c>
      <c r="L270" s="51">
        <f>_xlfn.IFERROR(INDEX('Provider Level Data'!N:N,MATCH($A270,'Provider Level Data'!$B:$B,0)),0)*$F270</f>
        <v>0</v>
      </c>
      <c r="M270" s="51">
        <f>_xlfn.IFERROR(INDEX('Provider Level Data'!O:O,MATCH($A270,'Provider Level Data'!$B:$B,0)),0)*$F270</f>
        <v>0.0207</v>
      </c>
      <c r="N270" s="51">
        <f>_xlfn.IFERROR(INDEX('Provider Level Data'!P:P,MATCH($A270,'Provider Level Data'!$B:$B,0)),0)*$F270</f>
        <v>0.0207</v>
      </c>
    </row>
    <row r="271" spans="1:14" ht="12.75">
      <c r="A271" s="35" t="s">
        <v>238</v>
      </c>
      <c r="B271" s="35" t="s">
        <v>293</v>
      </c>
      <c r="C271" s="35" t="s">
        <v>523</v>
      </c>
      <c r="D271" s="35" t="s">
        <v>50</v>
      </c>
      <c r="E271" s="35" t="s">
        <v>468</v>
      </c>
      <c r="F271" s="68">
        <v>0.3815</v>
      </c>
      <c r="G271" s="51">
        <f>_xlfn.IFERROR(INDEX('Provider Level Data'!E:E,MATCH($A271,'Provider Level Data'!$B:$B,0)),0)*$F271</f>
        <v>0</v>
      </c>
      <c r="H271" s="51">
        <f>_xlfn.IFERROR(INDEX('Provider Level Data'!F:F,MATCH($A271,'Provider Level Data'!$B:$B,0)),0)*$F271</f>
        <v>0</v>
      </c>
      <c r="I271" s="51">
        <f>_xlfn.IFERROR(INDEX('Provider Level Data'!G:G,MATCH($A271,'Provider Level Data'!$B:$B,0)),0)*$F271</f>
        <v>681.7405</v>
      </c>
      <c r="J271" s="51">
        <f>_xlfn.IFERROR(INDEX('Provider Level Data'!H:H,MATCH($A271,'Provider Level Data'!$B:$B,0)),0)*$F271</f>
        <v>681.7405</v>
      </c>
      <c r="K271" s="51">
        <f>_xlfn.IFERROR(INDEX('Provider Level Data'!M:M,MATCH($A271,'Provider Level Data'!$B:$B,0)),0)*$F271</f>
        <v>0</v>
      </c>
      <c r="L271" s="51">
        <f>_xlfn.IFERROR(INDEX('Provider Level Data'!N:N,MATCH($A271,'Provider Level Data'!$B:$B,0)),0)*$F271</f>
        <v>0</v>
      </c>
      <c r="M271" s="51">
        <f>_xlfn.IFERROR(INDEX('Provider Level Data'!O:O,MATCH($A271,'Provider Level Data'!$B:$B,0)),0)*$F271</f>
        <v>1.1445</v>
      </c>
      <c r="N271" s="51">
        <f>_xlfn.IFERROR(INDEX('Provider Level Data'!P:P,MATCH($A271,'Provider Level Data'!$B:$B,0)),0)*$F271</f>
        <v>1.1445</v>
      </c>
    </row>
    <row r="272" spans="1:14" ht="12.75">
      <c r="A272" s="37" t="s">
        <v>49</v>
      </c>
      <c r="B272" s="37" t="s">
        <v>293</v>
      </c>
      <c r="C272" s="37" t="s">
        <v>500</v>
      </c>
      <c r="D272" s="37" t="s">
        <v>49</v>
      </c>
      <c r="E272" s="37" t="s">
        <v>500</v>
      </c>
      <c r="F272" s="70">
        <v>1</v>
      </c>
      <c r="G272" s="51">
        <f>_xlfn.IFERROR(INDEX('Provider Level Data'!E:E,MATCH($A272,'Provider Level Data'!$B:$B,0)),0)*$F272</f>
        <v>4948</v>
      </c>
      <c r="H272" s="51">
        <f>_xlfn.IFERROR(INDEX('Provider Level Data'!F:F,MATCH($A272,'Provider Level Data'!$B:$B,0)),0)*$F272</f>
        <v>0</v>
      </c>
      <c r="I272" s="51">
        <f>_xlfn.IFERROR(INDEX('Provider Level Data'!G:G,MATCH($A272,'Provider Level Data'!$B:$B,0)),0)*$F272</f>
        <v>0</v>
      </c>
      <c r="J272" s="51">
        <f>_xlfn.IFERROR(INDEX('Provider Level Data'!H:H,MATCH($A272,'Provider Level Data'!$B:$B,0)),0)*$F272</f>
        <v>4948</v>
      </c>
      <c r="K272" s="51">
        <f>_xlfn.IFERROR(INDEX('Provider Level Data'!M:M,MATCH($A272,'Provider Level Data'!$B:$B,0)),0)*$F272</f>
        <v>159</v>
      </c>
      <c r="L272" s="51">
        <f>_xlfn.IFERROR(INDEX('Provider Level Data'!N:N,MATCH($A272,'Provider Level Data'!$B:$B,0)),0)*$F272</f>
        <v>0</v>
      </c>
      <c r="M272" s="51">
        <f>_xlfn.IFERROR(INDEX('Provider Level Data'!O:O,MATCH($A272,'Provider Level Data'!$B:$B,0)),0)*$F272</f>
        <v>0</v>
      </c>
      <c r="N272" s="51">
        <f>_xlfn.IFERROR(INDEX('Provider Level Data'!P:P,MATCH($A272,'Provider Level Data'!$B:$B,0)),0)*$F272</f>
        <v>159</v>
      </c>
    </row>
    <row r="273" spans="1:14" ht="12.75">
      <c r="A273" s="35"/>
      <c r="B273" s="35"/>
      <c r="C273" s="35"/>
      <c r="D273" s="35"/>
      <c r="E273" s="35"/>
      <c r="F273" s="65"/>
      <c r="G273" s="51">
        <f>_xlfn.IFERROR(INDEX('Provider Level Data'!E:E,MATCH($A273,'Provider Level Data'!$B:$B,0)),0)*$F273</f>
        <v>0</v>
      </c>
      <c r="H273" s="51">
        <f>_xlfn.IFERROR(INDEX('Provider Level Data'!F:F,MATCH($A273,'Provider Level Data'!$B:$B,0)),0)*$F273</f>
        <v>0</v>
      </c>
      <c r="I273" s="51">
        <f>_xlfn.IFERROR(INDEX('Provider Level Data'!G:G,MATCH($A273,'Provider Level Data'!$B:$B,0)),0)*$F273</f>
        <v>0</v>
      </c>
      <c r="J273" s="51">
        <f>_xlfn.IFERROR(INDEX('Provider Level Data'!H:H,MATCH($A273,'Provider Level Data'!$B:$B,0)),0)*$F273</f>
        <v>0</v>
      </c>
      <c r="K273" s="51">
        <f>_xlfn.IFERROR(INDEX('Provider Level Data'!M:M,MATCH($A273,'Provider Level Data'!$B:$B,0)),0)*$F273</f>
        <v>0</v>
      </c>
      <c r="L273" s="51">
        <f>_xlfn.IFERROR(INDEX('Provider Level Data'!N:N,MATCH($A273,'Provider Level Data'!$B:$B,0)),0)*$F273</f>
        <v>0</v>
      </c>
      <c r="M273" s="51">
        <f>_xlfn.IFERROR(INDEX('Provider Level Data'!O:O,MATCH($A273,'Provider Level Data'!$B:$B,0)),0)*$F273</f>
        <v>0</v>
      </c>
      <c r="N273" s="51">
        <f>_xlfn.IFERROR(INDEX('Provider Level Data'!P:P,MATCH($A273,'Provider Level Data'!$B:$B,0)),0)*$F273</f>
        <v>0</v>
      </c>
    </row>
    <row r="274" spans="1:14" ht="12.75">
      <c r="A274" s="35"/>
      <c r="B274" s="35"/>
      <c r="C274" s="35"/>
      <c r="D274" s="35"/>
      <c r="E274" s="35"/>
      <c r="F274" s="65"/>
      <c r="G274" s="51">
        <f>_xlfn.IFERROR(INDEX('Provider Level Data'!E:E,MATCH($A274,'Provider Level Data'!$B:$B,0)),0)*$F274</f>
        <v>0</v>
      </c>
      <c r="H274" s="51">
        <f>_xlfn.IFERROR(INDEX('Provider Level Data'!F:F,MATCH($A274,'Provider Level Data'!$B:$B,0)),0)*$F274</f>
        <v>0</v>
      </c>
      <c r="I274" s="51">
        <f>_xlfn.IFERROR(INDEX('Provider Level Data'!G:G,MATCH($A274,'Provider Level Data'!$B:$B,0)),0)*$F274</f>
        <v>0</v>
      </c>
      <c r="J274" s="51">
        <f>_xlfn.IFERROR(INDEX('Provider Level Data'!H:H,MATCH($A274,'Provider Level Data'!$B:$B,0)),0)*$F274</f>
        <v>0</v>
      </c>
      <c r="K274" s="51">
        <f>_xlfn.IFERROR(INDEX('Provider Level Data'!M:M,MATCH($A274,'Provider Level Data'!$B:$B,0)),0)*$F274</f>
        <v>0</v>
      </c>
      <c r="L274" s="51">
        <f>_xlfn.IFERROR(INDEX('Provider Level Data'!N:N,MATCH($A274,'Provider Level Data'!$B:$B,0)),0)*$F274</f>
        <v>0</v>
      </c>
      <c r="M274" s="51">
        <f>_xlfn.IFERROR(INDEX('Provider Level Data'!O:O,MATCH($A274,'Provider Level Data'!$B:$B,0)),0)*$F274</f>
        <v>0</v>
      </c>
      <c r="N274" s="51">
        <f>_xlfn.IFERROR(INDEX('Provider Level Data'!P:P,MATCH($A274,'Provider Level Data'!$B:$B,0)),0)*$F274</f>
        <v>0</v>
      </c>
    </row>
    <row r="275" spans="1:14" ht="12.75">
      <c r="A275" s="35"/>
      <c r="B275" s="35"/>
      <c r="C275" s="35"/>
      <c r="D275" s="35"/>
      <c r="E275" s="35"/>
      <c r="F275" s="65"/>
      <c r="G275" s="51">
        <f>_xlfn.IFERROR(INDEX('Provider Level Data'!E:E,MATCH($A275,'Provider Level Data'!$B:$B,0)),0)*$F275</f>
        <v>0</v>
      </c>
      <c r="H275" s="51">
        <f>_xlfn.IFERROR(INDEX('Provider Level Data'!F:F,MATCH($A275,'Provider Level Data'!$B:$B,0)),0)*$F275</f>
        <v>0</v>
      </c>
      <c r="I275" s="51">
        <f>_xlfn.IFERROR(INDEX('Provider Level Data'!G:G,MATCH($A275,'Provider Level Data'!$B:$B,0)),0)*$F275</f>
        <v>0</v>
      </c>
      <c r="J275" s="51">
        <f>_xlfn.IFERROR(INDEX('Provider Level Data'!H:H,MATCH($A275,'Provider Level Data'!$B:$B,0)),0)*$F275</f>
        <v>0</v>
      </c>
      <c r="K275" s="51">
        <f>_xlfn.IFERROR(INDEX('Provider Level Data'!M:M,MATCH($A275,'Provider Level Data'!$B:$B,0)),0)*$F275</f>
        <v>0</v>
      </c>
      <c r="L275" s="51">
        <f>_xlfn.IFERROR(INDEX('Provider Level Data'!N:N,MATCH($A275,'Provider Level Data'!$B:$B,0)),0)*$F275</f>
        <v>0</v>
      </c>
      <c r="M275" s="51">
        <f>_xlfn.IFERROR(INDEX('Provider Level Data'!O:O,MATCH($A275,'Provider Level Data'!$B:$B,0)),0)*$F275</f>
        <v>0</v>
      </c>
      <c r="N275" s="51">
        <f>_xlfn.IFERROR(INDEX('Provider Level Data'!P:P,MATCH($A275,'Provider Level Data'!$B:$B,0)),0)*$F275</f>
        <v>0</v>
      </c>
    </row>
    <row r="276" spans="1:14" ht="12.75">
      <c r="A276" s="35"/>
      <c r="B276" s="35"/>
      <c r="C276" s="35"/>
      <c r="D276" s="35"/>
      <c r="E276" s="35"/>
      <c r="F276" s="65"/>
      <c r="G276" s="51">
        <f>_xlfn.IFERROR(INDEX('Provider Level Data'!E:E,MATCH($A276,'Provider Level Data'!$B:$B,0)),0)*$F276</f>
        <v>0</v>
      </c>
      <c r="H276" s="51">
        <f>_xlfn.IFERROR(INDEX('Provider Level Data'!F:F,MATCH($A276,'Provider Level Data'!$B:$B,0)),0)*$F276</f>
        <v>0</v>
      </c>
      <c r="I276" s="51">
        <f>_xlfn.IFERROR(INDEX('Provider Level Data'!G:G,MATCH($A276,'Provider Level Data'!$B:$B,0)),0)*$F276</f>
        <v>0</v>
      </c>
      <c r="J276" s="51">
        <f>_xlfn.IFERROR(INDEX('Provider Level Data'!H:H,MATCH($A276,'Provider Level Data'!$B:$B,0)),0)*$F276</f>
        <v>0</v>
      </c>
      <c r="K276" s="51">
        <f>_xlfn.IFERROR(INDEX('Provider Level Data'!M:M,MATCH($A276,'Provider Level Data'!$B:$B,0)),0)*$F276</f>
        <v>0</v>
      </c>
      <c r="L276" s="51">
        <f>_xlfn.IFERROR(INDEX('Provider Level Data'!N:N,MATCH($A276,'Provider Level Data'!$B:$B,0)),0)*$F276</f>
        <v>0</v>
      </c>
      <c r="M276" s="51">
        <f>_xlfn.IFERROR(INDEX('Provider Level Data'!O:O,MATCH($A276,'Provider Level Data'!$B:$B,0)),0)*$F276</f>
        <v>0</v>
      </c>
      <c r="N276" s="51">
        <f>_xlfn.IFERROR(INDEX('Provider Level Data'!P:P,MATCH($A276,'Provider Level Data'!$B:$B,0)),0)*$F276</f>
        <v>0</v>
      </c>
    </row>
    <row r="277" spans="1:14" ht="12.75">
      <c r="A277" s="35"/>
      <c r="B277" s="35"/>
      <c r="C277" s="35"/>
      <c r="D277" s="35"/>
      <c r="E277" s="35"/>
      <c r="F277" s="65"/>
      <c r="G277" s="51">
        <f>_xlfn.IFERROR(INDEX('Provider Level Data'!E:E,MATCH($A277,'Provider Level Data'!$B:$B,0)),0)*$F277</f>
        <v>0</v>
      </c>
      <c r="H277" s="51">
        <f>_xlfn.IFERROR(INDEX('Provider Level Data'!F:F,MATCH($A277,'Provider Level Data'!$B:$B,0)),0)*$F277</f>
        <v>0</v>
      </c>
      <c r="I277" s="51">
        <f>_xlfn.IFERROR(INDEX('Provider Level Data'!G:G,MATCH($A277,'Provider Level Data'!$B:$B,0)),0)*$F277</f>
        <v>0</v>
      </c>
      <c r="J277" s="51">
        <f>_xlfn.IFERROR(INDEX('Provider Level Data'!H:H,MATCH($A277,'Provider Level Data'!$B:$B,0)),0)*$F277</f>
        <v>0</v>
      </c>
      <c r="K277" s="51">
        <f>_xlfn.IFERROR(INDEX('Provider Level Data'!M:M,MATCH($A277,'Provider Level Data'!$B:$B,0)),0)*$F277</f>
        <v>0</v>
      </c>
      <c r="L277" s="51">
        <f>_xlfn.IFERROR(INDEX('Provider Level Data'!N:N,MATCH($A277,'Provider Level Data'!$B:$B,0)),0)*$F277</f>
        <v>0</v>
      </c>
      <c r="M277" s="51">
        <f>_xlfn.IFERROR(INDEX('Provider Level Data'!O:O,MATCH($A277,'Provider Level Data'!$B:$B,0)),0)*$F277</f>
        <v>0</v>
      </c>
      <c r="N277" s="51">
        <f>_xlfn.IFERROR(INDEX('Provider Level Data'!P:P,MATCH($A277,'Provider Level Data'!$B:$B,0)),0)*$F277</f>
        <v>0</v>
      </c>
    </row>
    <row r="278" spans="1:14" ht="12.75">
      <c r="A278" s="66"/>
      <c r="B278" s="66"/>
      <c r="C278" s="66"/>
      <c r="D278" s="35"/>
      <c r="E278" s="57"/>
      <c r="F278" s="65"/>
      <c r="G278" s="51">
        <f>_xlfn.IFERROR(INDEX('Provider Level Data'!E:E,MATCH($A278,'Provider Level Data'!$B:$B,0)),0)*$F278</f>
        <v>0</v>
      </c>
      <c r="H278" s="51">
        <f>_xlfn.IFERROR(INDEX('Provider Level Data'!F:F,MATCH($A278,'Provider Level Data'!$B:$B,0)),0)*$F278</f>
        <v>0</v>
      </c>
      <c r="I278" s="51">
        <f>_xlfn.IFERROR(INDEX('Provider Level Data'!G:G,MATCH($A278,'Provider Level Data'!$B:$B,0)),0)*$F278</f>
        <v>0</v>
      </c>
      <c r="J278" s="51">
        <f>_xlfn.IFERROR(INDEX('Provider Level Data'!H:H,MATCH($A278,'Provider Level Data'!$B:$B,0)),0)*$F278</f>
        <v>0</v>
      </c>
      <c r="K278" s="51">
        <f>_xlfn.IFERROR(INDEX('Provider Level Data'!M:M,MATCH($A278,'Provider Level Data'!$B:$B,0)),0)*$F278</f>
        <v>0</v>
      </c>
      <c r="L278" s="51">
        <f>_xlfn.IFERROR(INDEX('Provider Level Data'!N:N,MATCH($A278,'Provider Level Data'!$B:$B,0)),0)*$F278</f>
        <v>0</v>
      </c>
      <c r="M278" s="51">
        <f>_xlfn.IFERROR(INDEX('Provider Level Data'!O:O,MATCH($A278,'Provider Level Data'!$B:$B,0)),0)*$F278</f>
        <v>0</v>
      </c>
      <c r="N278" s="51">
        <f>_xlfn.IFERROR(INDEX('Provider Level Data'!P:P,MATCH($A278,'Provider Level Data'!$B:$B,0)),0)*$F278</f>
        <v>0</v>
      </c>
    </row>
  </sheetData>
  <sheetProtection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2011-01-20T16:00:14Z</cp:lastPrinted>
  <dcterms:created xsi:type="dcterms:W3CDTF">2003-08-01T14:12:13Z</dcterms:created>
  <dcterms:modified xsi:type="dcterms:W3CDTF">2019-11-11T11:43:35Z</dcterms:modified>
  <cp:category/>
  <cp:version/>
  <cp:contentType/>
  <cp:contentStatus/>
</cp:coreProperties>
</file>